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6080" windowHeight="7740" activeTab="0"/>
  </bookViews>
  <sheets>
    <sheet name="source" sheetId="1" r:id="rId1"/>
    <sheet name="rock unit" sheetId="2" r:id="rId2"/>
    <sheet name="meqL" sheetId="3" r:id="rId3"/>
    <sheet name="charge_balanced" sheetId="4" r:id="rId4"/>
    <sheet name="charge_balanced_produced" sheetId="5" r:id="rId5"/>
  </sheets>
  <definedNames/>
  <calcPr fullCalcOnLoad="1"/>
</workbook>
</file>

<file path=xl/sharedStrings.xml><?xml version="1.0" encoding="utf-8"?>
<sst xmlns="http://schemas.openxmlformats.org/spreadsheetml/2006/main" count="7805" uniqueCount="889">
  <si>
    <t>Station ID</t>
  </si>
  <si>
    <t>Report ID</t>
  </si>
  <si>
    <t>Sample date</t>
  </si>
  <si>
    <t>Report Source</t>
  </si>
  <si>
    <t xml:space="preserve">Geology </t>
  </si>
  <si>
    <t>pH</t>
  </si>
  <si>
    <t>TDS</t>
  </si>
  <si>
    <t>Ca</t>
  </si>
  <si>
    <t>Na</t>
  </si>
  <si>
    <t>K</t>
  </si>
  <si>
    <t>Mg</t>
  </si>
  <si>
    <t>HCO3</t>
  </si>
  <si>
    <t>CO3</t>
  </si>
  <si>
    <t>Cl</t>
  </si>
  <si>
    <t>SO4</t>
  </si>
  <si>
    <t>Easting</t>
  </si>
  <si>
    <t>Northing</t>
  </si>
  <si>
    <t xml:space="preserve">Lat </t>
  </si>
  <si>
    <t>Long</t>
  </si>
  <si>
    <t>TRS</t>
  </si>
  <si>
    <t>Depth</t>
  </si>
  <si>
    <t>5a</t>
  </si>
  <si>
    <t>5b</t>
  </si>
  <si>
    <t>9a</t>
  </si>
  <si>
    <t>9b</t>
  </si>
  <si>
    <t>16b</t>
  </si>
  <si>
    <t>18b</t>
  </si>
  <si>
    <t>22b</t>
  </si>
  <si>
    <t>25b</t>
  </si>
  <si>
    <t>26b</t>
  </si>
  <si>
    <t>26c</t>
  </si>
  <si>
    <t>27a</t>
  </si>
  <si>
    <t>28a</t>
  </si>
  <si>
    <t>28b</t>
  </si>
  <si>
    <t>29b</t>
  </si>
  <si>
    <t>30b</t>
  </si>
  <si>
    <t>32b</t>
  </si>
  <si>
    <t>32c</t>
  </si>
  <si>
    <t>33b</t>
  </si>
  <si>
    <t>34b</t>
  </si>
  <si>
    <t>36b</t>
  </si>
  <si>
    <t>&lt;0.01</t>
  </si>
  <si>
    <t>Dam</t>
  </si>
  <si>
    <t>NM1</t>
  </si>
  <si>
    <t>NM2</t>
  </si>
  <si>
    <t>NM3</t>
  </si>
  <si>
    <t>NM4</t>
  </si>
  <si>
    <t>NM5</t>
  </si>
  <si>
    <t>NM6</t>
  </si>
  <si>
    <t>NM7</t>
  </si>
  <si>
    <t>NM8</t>
  </si>
  <si>
    <t>NM9</t>
  </si>
  <si>
    <t>NM10</t>
  </si>
  <si>
    <t>NM11</t>
  </si>
  <si>
    <t>NM13</t>
  </si>
  <si>
    <t>NM16</t>
  </si>
  <si>
    <t>NM17</t>
  </si>
  <si>
    <t>NM18</t>
  </si>
  <si>
    <t>NM20</t>
  </si>
  <si>
    <t>NM21</t>
  </si>
  <si>
    <t>NM22</t>
  </si>
  <si>
    <t>NM23</t>
  </si>
  <si>
    <t>Stute</t>
  </si>
  <si>
    <t>Tn</t>
  </si>
  <si>
    <t>Toa</t>
  </si>
  <si>
    <t>Toa?</t>
  </si>
  <si>
    <t>Toa/Tn</t>
  </si>
  <si>
    <t>Toa/Tn?</t>
  </si>
  <si>
    <t>SJB-02-0A</t>
  </si>
  <si>
    <t>SJB-04-0A</t>
  </si>
  <si>
    <t>SJB-11-0A</t>
  </si>
  <si>
    <t>SJB-05-0A</t>
  </si>
  <si>
    <t>Phillips</t>
  </si>
  <si>
    <t>Kg</t>
  </si>
  <si>
    <t>Kd</t>
  </si>
  <si>
    <t>Jm</t>
  </si>
  <si>
    <t>1184b</t>
  </si>
  <si>
    <t>1184a</t>
  </si>
  <si>
    <t>1102b</t>
  </si>
  <si>
    <t>2470b</t>
  </si>
  <si>
    <t>2471a</t>
  </si>
  <si>
    <t>862c</t>
  </si>
  <si>
    <t>2471b</t>
  </si>
  <si>
    <t>2471c</t>
  </si>
  <si>
    <t>974a</t>
  </si>
  <si>
    <t>1398b</t>
  </si>
  <si>
    <t>1398a</t>
  </si>
  <si>
    <t>887a</t>
  </si>
  <si>
    <t>2774c</t>
  </si>
  <si>
    <t>555a</t>
  </si>
  <si>
    <t>917a</t>
  </si>
  <si>
    <t>583c</t>
  </si>
  <si>
    <t>583e</t>
  </si>
  <si>
    <t>583d</t>
  </si>
  <si>
    <t>853b</t>
  </si>
  <si>
    <t>1140b</t>
  </si>
  <si>
    <t>1243a</t>
  </si>
  <si>
    <t>1475a</t>
  </si>
  <si>
    <t>1486a</t>
  </si>
  <si>
    <t>2322b</t>
  </si>
  <si>
    <t>2322a</t>
  </si>
  <si>
    <t>1395a</t>
  </si>
  <si>
    <t>1040a</t>
  </si>
  <si>
    <t>2271c</t>
  </si>
  <si>
    <t>1088c</t>
  </si>
  <si>
    <t>595a</t>
  </si>
  <si>
    <t>959b</t>
  </si>
  <si>
    <t>2433a</t>
  </si>
  <si>
    <t>126a</t>
  </si>
  <si>
    <t>408a</t>
  </si>
  <si>
    <t>879a</t>
  </si>
  <si>
    <t>408b</t>
  </si>
  <si>
    <t>1482a</t>
  </si>
  <si>
    <t>1479b</t>
  </si>
  <si>
    <t>2094b</t>
  </si>
  <si>
    <t>1483a</t>
  </si>
  <si>
    <t>1479a</t>
  </si>
  <si>
    <t>1483b</t>
  </si>
  <si>
    <t>1479c</t>
  </si>
  <si>
    <t>1476b</t>
  </si>
  <si>
    <t>1480a</t>
  </si>
  <si>
    <t>1480b</t>
  </si>
  <si>
    <t>1582b</t>
  </si>
  <si>
    <t>1582a</t>
  </si>
  <si>
    <t>1476a</t>
  </si>
  <si>
    <t>1584a</t>
  </si>
  <si>
    <t>1584b</t>
  </si>
  <si>
    <t>2090b</t>
  </si>
  <si>
    <t>2091b</t>
  </si>
  <si>
    <t>2688b</t>
  </si>
  <si>
    <t>1589a</t>
  </si>
  <si>
    <t>1589b</t>
  </si>
  <si>
    <t>898e</t>
  </si>
  <si>
    <t>812a</t>
  </si>
  <si>
    <t>898f</t>
  </si>
  <si>
    <t>898c</t>
  </si>
  <si>
    <t>595b</t>
  </si>
  <si>
    <t>816a</t>
  </si>
  <si>
    <t>898d</t>
  </si>
  <si>
    <t>898a</t>
  </si>
  <si>
    <t>898b</t>
  </si>
  <si>
    <t>899a</t>
  </si>
  <si>
    <t>899b</t>
  </si>
  <si>
    <t>55a</t>
  </si>
  <si>
    <t>120a</t>
  </si>
  <si>
    <t>124a</t>
  </si>
  <si>
    <t>88a</t>
  </si>
  <si>
    <t>846c</t>
  </si>
  <si>
    <t>582b</t>
  </si>
  <si>
    <t>970a</t>
  </si>
  <si>
    <t>531a</t>
  </si>
  <si>
    <t>1241a</t>
  </si>
  <si>
    <t>2092a</t>
  </si>
  <si>
    <t>2092b</t>
  </si>
  <si>
    <t>99b</t>
  </si>
  <si>
    <t>1038a</t>
  </si>
  <si>
    <t>1291a</t>
  </si>
  <si>
    <t>2708b</t>
  </si>
  <si>
    <t>1416b</t>
  </si>
  <si>
    <t>2730b</t>
  </si>
  <si>
    <t>2732b</t>
  </si>
  <si>
    <t>1596b</t>
  </si>
  <si>
    <t>1596c</t>
  </si>
  <si>
    <t>851a</t>
  </si>
  <si>
    <t>1585d</t>
  </si>
  <si>
    <t>1481a</t>
  </si>
  <si>
    <t>1481b</t>
  </si>
  <si>
    <t>1124a</t>
  </si>
  <si>
    <t>1587d</t>
  </si>
  <si>
    <t>1587b</t>
  </si>
  <si>
    <t>1587c</t>
  </si>
  <si>
    <t>1139a</t>
  </si>
  <si>
    <t>1587a</t>
  </si>
  <si>
    <t>2089a</t>
  </si>
  <si>
    <t>1258a</t>
  </si>
  <si>
    <t>1586a</t>
  </si>
  <si>
    <t>1586b</t>
  </si>
  <si>
    <t>1585c</t>
  </si>
  <si>
    <t>1585b</t>
  </si>
  <si>
    <t>1583b</t>
  </si>
  <si>
    <t>1585a</t>
  </si>
  <si>
    <t>1583c</t>
  </si>
  <si>
    <t>1583a</t>
  </si>
  <si>
    <t>2183a</t>
  </si>
  <si>
    <t>1477a</t>
  </si>
  <si>
    <t>1477b</t>
  </si>
  <si>
    <t>2095b</t>
  </si>
  <si>
    <t>2165a</t>
  </si>
  <si>
    <t>2093b</t>
  </si>
  <si>
    <t>2093a</t>
  </si>
  <si>
    <t>1174a</t>
  </si>
  <si>
    <t>91a</t>
  </si>
  <si>
    <t>1581b</t>
  </si>
  <si>
    <t>1581a</t>
  </si>
  <si>
    <t>1581c</t>
  </si>
  <si>
    <t>2587a</t>
  </si>
  <si>
    <t>2587b</t>
  </si>
  <si>
    <t>2691b</t>
  </si>
  <si>
    <t>2586a</t>
  </si>
  <si>
    <t>580b</t>
  </si>
  <si>
    <t>664a</t>
  </si>
  <si>
    <t>664c</t>
  </si>
  <si>
    <t>652a</t>
  </si>
  <si>
    <t>493a</t>
  </si>
  <si>
    <t>493b</t>
  </si>
  <si>
    <t>635e</t>
  </si>
  <si>
    <t>635c</t>
  </si>
  <si>
    <t>257d</t>
  </si>
  <si>
    <t>655a</t>
  </si>
  <si>
    <t>704b</t>
  </si>
  <si>
    <t>472c</t>
  </si>
  <si>
    <t>1487d</t>
  </si>
  <si>
    <t>2398d</t>
  </si>
  <si>
    <t>2398c</t>
  </si>
  <si>
    <t>2398a</t>
  </si>
  <si>
    <t>1487c</t>
  </si>
  <si>
    <t>2398b</t>
  </si>
  <si>
    <t>1487b</t>
  </si>
  <si>
    <t>1487a</t>
  </si>
  <si>
    <t>1501c</t>
  </si>
  <si>
    <t>1501d</t>
  </si>
  <si>
    <t>1501a</t>
  </si>
  <si>
    <t>1501b</t>
  </si>
  <si>
    <t>2765b</t>
  </si>
  <si>
    <t>676a</t>
  </si>
  <si>
    <t>2238d</t>
  </si>
  <si>
    <t>2238c</t>
  </si>
  <si>
    <t>2238e</t>
  </si>
  <si>
    <t>2238b</t>
  </si>
  <si>
    <t>2238a</t>
  </si>
  <si>
    <t>2108c</t>
  </si>
  <si>
    <t>2328b</t>
  </si>
  <si>
    <t>2225b</t>
  </si>
  <si>
    <t>889b</t>
  </si>
  <si>
    <t>2098b</t>
  </si>
  <si>
    <t>888b</t>
  </si>
  <si>
    <t>1567a</t>
  </si>
  <si>
    <t>2175a</t>
  </si>
  <si>
    <t>1344b</t>
  </si>
  <si>
    <t>322a</t>
  </si>
  <si>
    <t>636b</t>
  </si>
  <si>
    <t>314a</t>
  </si>
  <si>
    <t>314b</t>
  </si>
  <si>
    <t>1665a</t>
  </si>
  <si>
    <t>1823a</t>
  </si>
  <si>
    <t>1371a</t>
  </si>
  <si>
    <t>1562a</t>
  </si>
  <si>
    <t>Je</t>
  </si>
  <si>
    <t>Jrc</t>
  </si>
  <si>
    <t>Js</t>
  </si>
  <si>
    <t>Jw</t>
  </si>
  <si>
    <t>Kcc</t>
  </si>
  <si>
    <t>Kch</t>
  </si>
  <si>
    <t>Kf</t>
  </si>
  <si>
    <t>Kmf</t>
  </si>
  <si>
    <t>Kmv</t>
  </si>
  <si>
    <t>Kpc</t>
  </si>
  <si>
    <t>Kpl</t>
  </si>
  <si>
    <t>Pg</t>
  </si>
  <si>
    <t>Psa/Pg</t>
  </si>
  <si>
    <t>Psa/Py</t>
  </si>
  <si>
    <t>Qal</t>
  </si>
  <si>
    <t>TRc</t>
  </si>
  <si>
    <t>Tsj</t>
  </si>
  <si>
    <t>Stone</t>
  </si>
  <si>
    <t>15.14.13.413</t>
  </si>
  <si>
    <t>16.16.25.2344</t>
  </si>
  <si>
    <t>20.06.32.23</t>
  </si>
  <si>
    <t>19-1.05x11.60</t>
  </si>
  <si>
    <t>21.09.16.4423</t>
  </si>
  <si>
    <t>18-6.35X13.10</t>
  </si>
  <si>
    <t>18-8.25x15.9</t>
  </si>
  <si>
    <t>50-6.95X5.35</t>
  </si>
  <si>
    <t>50-7.0X5.1</t>
  </si>
  <si>
    <t>16.14.33.2223</t>
  </si>
  <si>
    <t>16.14.33.22</t>
  </si>
  <si>
    <t>16.16.17.2114</t>
  </si>
  <si>
    <t>48-4.0X16.9</t>
  </si>
  <si>
    <t>17.16.35.413</t>
  </si>
  <si>
    <t>21.09.16.2323</t>
  </si>
  <si>
    <t>16.11.33.332</t>
  </si>
  <si>
    <t>14.09.34.422</t>
  </si>
  <si>
    <t>14.09.32.122</t>
  </si>
  <si>
    <t>15.12.17.123a</t>
  </si>
  <si>
    <t>16.17.21.3442</t>
  </si>
  <si>
    <t>11.05.24.213</t>
  </si>
  <si>
    <t>14.09.32.314</t>
  </si>
  <si>
    <t>15.11.29.1132</t>
  </si>
  <si>
    <t>14.09.18.243</t>
  </si>
  <si>
    <t>16.16.30.3431</t>
  </si>
  <si>
    <t>14.09.29.312</t>
  </si>
  <si>
    <t>14.10.11.434a</t>
  </si>
  <si>
    <t>89-2.55X5.40</t>
  </si>
  <si>
    <t>14.12.09.221</t>
  </si>
  <si>
    <t>14.12.14.143</t>
  </si>
  <si>
    <t>13.10.08.211</t>
  </si>
  <si>
    <t>14.11.19.124</t>
  </si>
  <si>
    <t>15.06.20.331</t>
  </si>
  <si>
    <t>18.13.23.3212</t>
  </si>
  <si>
    <t>16.18.07.3333</t>
  </si>
  <si>
    <t>16.20.29.22</t>
  </si>
  <si>
    <t>15.07.13.1244</t>
  </si>
  <si>
    <t>15.10.06.2421</t>
  </si>
  <si>
    <t>16.13.11.3413</t>
  </si>
  <si>
    <t>23.13.10.1213</t>
  </si>
  <si>
    <t>20.06.34.1143</t>
  </si>
  <si>
    <t>19.06.10.2111</t>
  </si>
  <si>
    <t>20.06.29.4143</t>
  </si>
  <si>
    <t>22.09.29.3443</t>
  </si>
  <si>
    <t>19.07.01.4112</t>
  </si>
  <si>
    <t>19.06.24.2212</t>
  </si>
  <si>
    <t>22.11.22.3323</t>
  </si>
  <si>
    <t>48-11.06X11.26</t>
  </si>
  <si>
    <t>21.05.32.424</t>
  </si>
  <si>
    <t>49-3.75X2.50</t>
  </si>
  <si>
    <t>66-3.05X2.30</t>
  </si>
  <si>
    <t>19.05.23.3431</t>
  </si>
  <si>
    <t>20.08.36.4242</t>
  </si>
  <si>
    <t>21.09.07.3334</t>
  </si>
  <si>
    <t>18.05.14.221</t>
  </si>
  <si>
    <t>20.08.15.413</t>
  </si>
  <si>
    <t>18-10.4x12.8</t>
  </si>
  <si>
    <t>33-11.15X12.80</t>
  </si>
  <si>
    <t>18-3.0X17.0</t>
  </si>
  <si>
    <t>15.11.17.1111</t>
  </si>
  <si>
    <t>17.12.30.3243</t>
  </si>
  <si>
    <t>50-11.30X4.95</t>
  </si>
  <si>
    <t>16.15.11.3323</t>
  </si>
  <si>
    <t>108-0.65X6.14</t>
  </si>
  <si>
    <t>14.09.36.313</t>
  </si>
  <si>
    <t>16.16.15.4322</t>
  </si>
  <si>
    <t>22.10.10.341</t>
  </si>
  <si>
    <t>22.10.22.244</t>
  </si>
  <si>
    <t>22.10.17.422</t>
  </si>
  <si>
    <t>30.15.24.423</t>
  </si>
  <si>
    <t>22.10.24.211</t>
  </si>
  <si>
    <t>22.10.04.133</t>
  </si>
  <si>
    <t>22.10.18.211</t>
  </si>
  <si>
    <t>30.15.36.321</t>
  </si>
  <si>
    <t>23.12.07.2322</t>
  </si>
  <si>
    <t>23.12.08.1144</t>
  </si>
  <si>
    <t>30.15.15.4443</t>
  </si>
  <si>
    <t>30.15.16.3312</t>
  </si>
  <si>
    <t>87-9.48X10.20</t>
  </si>
  <si>
    <t>23.13.09.1322</t>
  </si>
  <si>
    <t>16.18.17.122</t>
  </si>
  <si>
    <t>16.04.36.2321</t>
  </si>
  <si>
    <t>21.13.06.1121</t>
  </si>
  <si>
    <t>105-2.65X1.42</t>
  </si>
  <si>
    <t>14.08.15.244</t>
  </si>
  <si>
    <t>16.18.07.1111</t>
  </si>
  <si>
    <t>16.05.19.414</t>
  </si>
  <si>
    <t>16.18.32.44</t>
  </si>
  <si>
    <t>15.18.16.341</t>
  </si>
  <si>
    <t>16.07.26.2214</t>
  </si>
  <si>
    <t>105-3.40X1.50</t>
  </si>
  <si>
    <t>16.18.17.122a</t>
  </si>
  <si>
    <t>105-1.80X1.68</t>
  </si>
  <si>
    <t>108-0.29X5.88</t>
  </si>
  <si>
    <t>107-7.40X0.00</t>
  </si>
  <si>
    <t>108-0.09X2.32</t>
  </si>
  <si>
    <t>15.20.06.33</t>
  </si>
  <si>
    <t>108-0.28X1.70</t>
  </si>
  <si>
    <t>106-7.80X4.25</t>
  </si>
  <si>
    <t>17.12.33.244</t>
  </si>
  <si>
    <t>15.18.14.2223</t>
  </si>
  <si>
    <t>16.11.17.4322</t>
  </si>
  <si>
    <t>15.10.04.1311</t>
  </si>
  <si>
    <t>17.13.21.111</t>
  </si>
  <si>
    <t>13.04.31.114</t>
  </si>
  <si>
    <t>14.20.18.34</t>
  </si>
  <si>
    <t>50-4.90X1.20</t>
  </si>
  <si>
    <t>20.06.11.4244</t>
  </si>
  <si>
    <t>30.15.21.3132</t>
  </si>
  <si>
    <t>15.06.22.3123</t>
  </si>
  <si>
    <t>19.09.35.13</t>
  </si>
  <si>
    <t>67-6.36X4.26</t>
  </si>
  <si>
    <t>107-1.40X1.15</t>
  </si>
  <si>
    <t>18.05.01.134</t>
  </si>
  <si>
    <t>66-4.13X10.62</t>
  </si>
  <si>
    <t>20.12.26.444</t>
  </si>
  <si>
    <t>88-1.50X15.85</t>
  </si>
  <si>
    <t>18.09.12.121</t>
  </si>
  <si>
    <t>21.12.17.33</t>
  </si>
  <si>
    <t>16.08.33.1341</t>
  </si>
  <si>
    <t>16.07.32.4141</t>
  </si>
  <si>
    <t>88-4.45X14.50</t>
  </si>
  <si>
    <t>13.08.24.334b</t>
  </si>
  <si>
    <t>88-4.48X14.63</t>
  </si>
  <si>
    <t>17.08.19.434</t>
  </si>
  <si>
    <t>15.08.21.4414</t>
  </si>
  <si>
    <t>23.13.35.4441</t>
  </si>
  <si>
    <t>49-9.2X7.4</t>
  </si>
  <si>
    <t>19.01.08.223</t>
  </si>
  <si>
    <t>16.11.33.411</t>
  </si>
  <si>
    <t>23.12.08.2111</t>
  </si>
  <si>
    <t>22.10.18.411</t>
  </si>
  <si>
    <t>19.05.04.214</t>
  </si>
  <si>
    <t>23.12.18.4112</t>
  </si>
  <si>
    <t>19.06.01.3242</t>
  </si>
  <si>
    <t>30.15.10.4444</t>
  </si>
  <si>
    <t>20.07.24.222</t>
  </si>
  <si>
    <t>23.12.17.2111</t>
  </si>
  <si>
    <t>23.12.07.2333</t>
  </si>
  <si>
    <t>22.09.19.144</t>
  </si>
  <si>
    <t>32.13.15.2324</t>
  </si>
  <si>
    <t>22.10.08.244</t>
  </si>
  <si>
    <t>30.15.27.4222</t>
  </si>
  <si>
    <t>31-8.54X12.68</t>
  </si>
  <si>
    <t>30.15.23.441</t>
  </si>
  <si>
    <t>15.07.19.111</t>
  </si>
  <si>
    <t>87-0.3X13.0</t>
  </si>
  <si>
    <t>67-10.30X12.90</t>
  </si>
  <si>
    <t>19.12.27.14</t>
  </si>
  <si>
    <t>106-8.45X3.65</t>
  </si>
  <si>
    <t>16.08.20.1312</t>
  </si>
  <si>
    <t>88-7.15X11.65</t>
  </si>
  <si>
    <t>23.12.05.2223</t>
  </si>
  <si>
    <t>68-3.05X5.85</t>
  </si>
  <si>
    <t>14.05.014.422</t>
  </si>
  <si>
    <t>13.05.07.123</t>
  </si>
  <si>
    <t>87-9.80X10.60</t>
  </si>
  <si>
    <t>13.08.26.221</t>
  </si>
  <si>
    <t>16.07.13.2244</t>
  </si>
  <si>
    <t>16.10.22.212</t>
  </si>
  <si>
    <t>68-2.95X0.80</t>
  </si>
  <si>
    <t>15.09.13.144</t>
  </si>
  <si>
    <t>14.13.20.4321</t>
  </si>
  <si>
    <t>14.13.20.4322</t>
  </si>
  <si>
    <t>15.17.12.34</t>
  </si>
  <si>
    <t>15.17.13.1142</t>
  </si>
  <si>
    <t>15.16.23.3132</t>
  </si>
  <si>
    <t>14.13.33.3341</t>
  </si>
  <si>
    <t>15.15.18.3344</t>
  </si>
  <si>
    <t>12.11.25.213</t>
  </si>
  <si>
    <t>15.16.30.3443</t>
  </si>
  <si>
    <t>15.17.24.4121</t>
  </si>
  <si>
    <t>14.13.27.342a</t>
  </si>
  <si>
    <t>22.10.31.111</t>
  </si>
  <si>
    <t>22.11.26.432</t>
  </si>
  <si>
    <t>21.07.35.1231</t>
  </si>
  <si>
    <t>21.11.08.1131</t>
  </si>
  <si>
    <t>19.05.01.1212</t>
  </si>
  <si>
    <t>49-3.35X16.18</t>
  </si>
  <si>
    <t>19.05.12.3234</t>
  </si>
  <si>
    <t>22.13.24.4131</t>
  </si>
  <si>
    <t>22.13.24.3222a</t>
  </si>
  <si>
    <t>48-12.30X13.37</t>
  </si>
  <si>
    <t>22.13.26.1423</t>
  </si>
  <si>
    <t>15.17.14.2322b</t>
  </si>
  <si>
    <t>66-2.85X3.91</t>
  </si>
  <si>
    <t>20.07.18.4112</t>
  </si>
  <si>
    <t>89-1.75X6.15</t>
  </si>
  <si>
    <t>89-1.45X6.40</t>
  </si>
  <si>
    <t>15.17.14.2324a</t>
  </si>
  <si>
    <t>49-3.38X17.04</t>
  </si>
  <si>
    <t>32-4.07X11.45</t>
  </si>
  <si>
    <t>89-1.75X6.20</t>
  </si>
  <si>
    <t>31.02.01.342</t>
  </si>
  <si>
    <t>19.05.18.2224</t>
  </si>
  <si>
    <t>89-2.00X6.15</t>
  </si>
  <si>
    <t>89-1.55X6.25</t>
  </si>
  <si>
    <t>22.10.31.1131</t>
  </si>
  <si>
    <t>48-12.57X4.26</t>
  </si>
  <si>
    <t>32-3.22X15.79</t>
  </si>
  <si>
    <t>16.17.33.4223</t>
  </si>
  <si>
    <t>20.07.22.1221</t>
  </si>
  <si>
    <t>30.15.32.3331</t>
  </si>
  <si>
    <t>49-9.56X3.44</t>
  </si>
  <si>
    <t>49-5.04X6.90</t>
  </si>
  <si>
    <t>16.17.25.1132</t>
  </si>
  <si>
    <t>20.01.07.32</t>
  </si>
  <si>
    <t>29.16.04.443a</t>
  </si>
  <si>
    <t>19.05.25.4144</t>
  </si>
  <si>
    <t>29.16.09.221</t>
  </si>
  <si>
    <t>29.16.04.244</t>
  </si>
  <si>
    <t>29.16.09.223</t>
  </si>
  <si>
    <t>15.10.32.214</t>
  </si>
  <si>
    <t>23.08.27.111</t>
  </si>
  <si>
    <t>32.10.16.4444</t>
  </si>
  <si>
    <t>31.13.04.2414</t>
  </si>
  <si>
    <t>23.09.25.3131</t>
  </si>
  <si>
    <t>21.01.28.143</t>
  </si>
  <si>
    <t>13.11.07.344</t>
  </si>
  <si>
    <t>14.15.04.1134</t>
  </si>
  <si>
    <t>15.15.20.313</t>
  </si>
  <si>
    <t>13.10.18.212</t>
  </si>
  <si>
    <t>24.05.23.4223</t>
  </si>
  <si>
    <t>25.05.03.233</t>
  </si>
  <si>
    <t>26.04.17.441</t>
  </si>
  <si>
    <t>21.01.08.422</t>
  </si>
  <si>
    <t>24.05.36.43</t>
  </si>
  <si>
    <t>21.02.09.124</t>
  </si>
  <si>
    <t>21.02.17.44a</t>
  </si>
  <si>
    <t>29.07.04.3143</t>
  </si>
  <si>
    <t>23.05.23.332</t>
  </si>
  <si>
    <t>Elevation</t>
  </si>
  <si>
    <t>100</t>
  </si>
  <si>
    <t>102</t>
  </si>
  <si>
    <t>111</t>
  </si>
  <si>
    <t>113</t>
  </si>
  <si>
    <t>114</t>
  </si>
  <si>
    <t>116</t>
  </si>
  <si>
    <t>132</t>
  </si>
  <si>
    <t>133</t>
  </si>
  <si>
    <t>138</t>
  </si>
  <si>
    <t>143</t>
  </si>
  <si>
    <t>15</t>
  </si>
  <si>
    <t>16</t>
  </si>
  <si>
    <t>20</t>
  </si>
  <si>
    <t>22</t>
  </si>
  <si>
    <t>27</t>
  </si>
  <si>
    <t>31</t>
  </si>
  <si>
    <t>4</t>
  </si>
  <si>
    <t>41</t>
  </si>
  <si>
    <t>42</t>
  </si>
  <si>
    <t>45</t>
  </si>
  <si>
    <t>47</t>
  </si>
  <si>
    <t>56</t>
  </si>
  <si>
    <t>57</t>
  </si>
  <si>
    <t>58</t>
  </si>
  <si>
    <t>62</t>
  </si>
  <si>
    <t>66</t>
  </si>
  <si>
    <t>7</t>
  </si>
  <si>
    <t>73</t>
  </si>
  <si>
    <t>87</t>
  </si>
  <si>
    <t>89</t>
  </si>
  <si>
    <t>9</t>
  </si>
  <si>
    <t>90</t>
  </si>
  <si>
    <t>91</t>
  </si>
  <si>
    <t>92</t>
  </si>
  <si>
    <t>S1</t>
  </si>
  <si>
    <t>S3</t>
  </si>
  <si>
    <t>S4</t>
  </si>
  <si>
    <t>Roca Honda</t>
  </si>
  <si>
    <t>Jmw</t>
  </si>
  <si>
    <t>20a</t>
  </si>
  <si>
    <t>Presb</t>
  </si>
  <si>
    <t>Elkins</t>
  </si>
  <si>
    <t>Bibo</t>
  </si>
  <si>
    <t>Seboy</t>
  </si>
  <si>
    <t>Moquino       C</t>
  </si>
  <si>
    <t>CNV-W2</t>
  </si>
  <si>
    <t>CNV-W3</t>
  </si>
  <si>
    <t>CNV-W5</t>
  </si>
  <si>
    <t>MW-64</t>
  </si>
  <si>
    <t>MW-65</t>
  </si>
  <si>
    <t>MW-60</t>
  </si>
  <si>
    <t>MW-68</t>
  </si>
  <si>
    <t>Walvoord</t>
  </si>
  <si>
    <t>Je_W</t>
  </si>
  <si>
    <t>Jm_W</t>
  </si>
  <si>
    <t>Jrc_W</t>
  </si>
  <si>
    <t>Js_W</t>
  </si>
  <si>
    <t>Jw_W</t>
  </si>
  <si>
    <t>Kcc_W</t>
  </si>
  <si>
    <t>Kch_W</t>
  </si>
  <si>
    <t>Kd_W</t>
  </si>
  <si>
    <t>Kf_W</t>
  </si>
  <si>
    <t>Kg_W</t>
  </si>
  <si>
    <t>Kmf_W</t>
  </si>
  <si>
    <t>Kmv_W</t>
  </si>
  <si>
    <t>Kpc_W</t>
  </si>
  <si>
    <t>Kpl_W</t>
  </si>
  <si>
    <t>Pg_W</t>
  </si>
  <si>
    <t>Psa/Pg_W</t>
  </si>
  <si>
    <t>Qal_W</t>
  </si>
  <si>
    <t>Tn_W</t>
  </si>
  <si>
    <t>Toa_W</t>
  </si>
  <si>
    <t>Toa/Tn_W</t>
  </si>
  <si>
    <t>TRc_W</t>
  </si>
  <si>
    <t>Tsj_W</t>
  </si>
  <si>
    <t>Ca (meq/L)</t>
  </si>
  <si>
    <t>Na (meq/L)</t>
  </si>
  <si>
    <t>K (meq/L)</t>
  </si>
  <si>
    <t>Mg (meq/L)</t>
  </si>
  <si>
    <t>HCO3 (meq/L)</t>
  </si>
  <si>
    <t>Cl (meq/L)</t>
  </si>
  <si>
    <t xml:space="preserve"> SO4 (meq/L)</t>
  </si>
  <si>
    <t>Cations</t>
  </si>
  <si>
    <t>Anions</t>
  </si>
  <si>
    <t>Charge balance</t>
  </si>
  <si>
    <t>Na/(Na+Cl)</t>
  </si>
  <si>
    <t>Ca/(Ca+SO4)</t>
  </si>
  <si>
    <t>3004305026</t>
  </si>
  <si>
    <t>USGS</t>
  </si>
  <si>
    <t>Je_P</t>
  </si>
  <si>
    <t>3004505361</t>
  </si>
  <si>
    <t>3003908005</t>
  </si>
  <si>
    <t>OCD</t>
  </si>
  <si>
    <t>3004506487</t>
  </si>
  <si>
    <t>Jm_P</t>
  </si>
  <si>
    <t>3004505117</t>
  </si>
  <si>
    <t>3004509344</t>
  </si>
  <si>
    <t>&lt;1</t>
  </si>
  <si>
    <t>3004505517</t>
  </si>
  <si>
    <t>Kch_P</t>
  </si>
  <si>
    <t>3003920568</t>
  </si>
  <si>
    <t>3004508499</t>
  </si>
  <si>
    <t>3004506995</t>
  </si>
  <si>
    <t>3004508180</t>
  </si>
  <si>
    <t>Kd_P</t>
  </si>
  <si>
    <t>3004512107</t>
  </si>
  <si>
    <t>3004513000</t>
  </si>
  <si>
    <t>3004512114</t>
  </si>
  <si>
    <t>3004511913</t>
  </si>
  <si>
    <t>3004508106</t>
  </si>
  <si>
    <t>3004511847</t>
  </si>
  <si>
    <t>3004511928</t>
  </si>
  <si>
    <t>3004508048</t>
  </si>
  <si>
    <t>3004511846</t>
  </si>
  <si>
    <t>3004508143</t>
  </si>
  <si>
    <t>3004520331</t>
  </si>
  <si>
    <t>3004512082</t>
  </si>
  <si>
    <t>3004508369</t>
  </si>
  <si>
    <t>3004511900</t>
  </si>
  <si>
    <t>3004511922</t>
  </si>
  <si>
    <t>3004509208</t>
  </si>
  <si>
    <t>3004509316</t>
  </si>
  <si>
    <t>3004507601</t>
  </si>
  <si>
    <t>3003120446</t>
  </si>
  <si>
    <t>3003906158</t>
  </si>
  <si>
    <t>3004510300</t>
  </si>
  <si>
    <t>3003120216</t>
  </si>
  <si>
    <t>3003120345</t>
  </si>
  <si>
    <t>3003120341</t>
  </si>
  <si>
    <t>3003120350</t>
  </si>
  <si>
    <t>3003120227</t>
  </si>
  <si>
    <t>3004520952</t>
  </si>
  <si>
    <t>3004305079</t>
  </si>
  <si>
    <t>3004511022</t>
  </si>
  <si>
    <t>3003105403</t>
  </si>
  <si>
    <t>3004505011</t>
  </si>
  <si>
    <t>3004505079</t>
  </si>
  <si>
    <t>3004305131</t>
  </si>
  <si>
    <t>3004505315</t>
  </si>
  <si>
    <t>3004506725</t>
  </si>
  <si>
    <t>3004506966</t>
  </si>
  <si>
    <t>3004511619</t>
  </si>
  <si>
    <t>3004508867</t>
  </si>
  <si>
    <t>3004506236</t>
  </si>
  <si>
    <t>3003920722</t>
  </si>
  <si>
    <t>3004305128</t>
  </si>
  <si>
    <t>3004513075</t>
  </si>
  <si>
    <t>3004507125</t>
  </si>
  <si>
    <t>3004507175</t>
  </si>
  <si>
    <t>3004506591</t>
  </si>
  <si>
    <t>3003920593</t>
  </si>
  <si>
    <t>3004506318</t>
  </si>
  <si>
    <t>3004506909</t>
  </si>
  <si>
    <t>3004305147</t>
  </si>
  <si>
    <t>3004509124</t>
  </si>
  <si>
    <t>3004506665</t>
  </si>
  <si>
    <t>3004506534</t>
  </si>
  <si>
    <t>3004507122</t>
  </si>
  <si>
    <t>3004509342</t>
  </si>
  <si>
    <t>3004509869</t>
  </si>
  <si>
    <t>3004508776</t>
  </si>
  <si>
    <t>3003905610</t>
  </si>
  <si>
    <t>3004510103</t>
  </si>
  <si>
    <t>3004509155</t>
  </si>
  <si>
    <t>3003920244</t>
  </si>
  <si>
    <t>3004505164</t>
  </si>
  <si>
    <t>3003905589</t>
  </si>
  <si>
    <t>3003905344</t>
  </si>
  <si>
    <t>3003920289</t>
  </si>
  <si>
    <t>3004508083</t>
  </si>
  <si>
    <t>3003906593</t>
  </si>
  <si>
    <t>3003906287</t>
  </si>
  <si>
    <t>3004520833</t>
  </si>
  <si>
    <t>3004522342</t>
  </si>
  <si>
    <t>3003907744</t>
  </si>
  <si>
    <t>3004509040</t>
  </si>
  <si>
    <t>3004511923</t>
  </si>
  <si>
    <t>Kg_P</t>
  </si>
  <si>
    <t>3004510394</t>
  </si>
  <si>
    <t>3003105105</t>
  </si>
  <si>
    <t>3003105401</t>
  </si>
  <si>
    <t>3004507391</t>
  </si>
  <si>
    <t>3003105306</t>
  </si>
  <si>
    <t>3004509412</t>
  </si>
  <si>
    <t>3003105287</t>
  </si>
  <si>
    <t>3004508532</t>
  </si>
  <si>
    <t>3004508070</t>
  </si>
  <si>
    <t>3004513124</t>
  </si>
  <si>
    <t>3004508997</t>
  </si>
  <si>
    <t>3004506088</t>
  </si>
  <si>
    <t>3004505476</t>
  </si>
  <si>
    <t>3004509181</t>
  </si>
  <si>
    <t>3004508067</t>
  </si>
  <si>
    <t>3004505458</t>
  </si>
  <si>
    <t>3004505265</t>
  </si>
  <si>
    <t>3004508069</t>
  </si>
  <si>
    <t>3004505651</t>
  </si>
  <si>
    <t>3004505793</t>
  </si>
  <si>
    <t>3004505713</t>
  </si>
  <si>
    <t>3004505727</t>
  </si>
  <si>
    <t>3004505135</t>
  </si>
  <si>
    <t>3004511735</t>
  </si>
  <si>
    <t>3004511754</t>
  </si>
  <si>
    <t>3004511737</t>
  </si>
  <si>
    <t>3004505244</t>
  </si>
  <si>
    <t>3004511683</t>
  </si>
  <si>
    <t>3004507613</t>
  </si>
  <si>
    <t>3004505078</t>
  </si>
  <si>
    <t>3004505103</t>
  </si>
  <si>
    <t>3004505304</t>
  </si>
  <si>
    <t>3004505076</t>
  </si>
  <si>
    <t>3004305192</t>
  </si>
  <si>
    <t>3003922137</t>
  </si>
  <si>
    <t>3003921136</t>
  </si>
  <si>
    <t>3003982324</t>
  </si>
  <si>
    <t>3004320004</t>
  </si>
  <si>
    <t>3003105522</t>
  </si>
  <si>
    <t>3004505031</t>
  </si>
  <si>
    <t>3004508978</t>
  </si>
  <si>
    <t>Kk_P</t>
  </si>
  <si>
    <t>3004505835</t>
  </si>
  <si>
    <t>Km_P</t>
  </si>
  <si>
    <t>3003105314</t>
  </si>
  <si>
    <t>Kmf_P</t>
  </si>
  <si>
    <t>3004522254</t>
  </si>
  <si>
    <t>3004522355</t>
  </si>
  <si>
    <t>Kmv_P</t>
  </si>
  <si>
    <t>3003120356</t>
  </si>
  <si>
    <t>3004509297</t>
  </si>
  <si>
    <t>3003906654</t>
  </si>
  <si>
    <t>3004509041</t>
  </si>
  <si>
    <t>3004508453</t>
  </si>
  <si>
    <t>3004522335</t>
  </si>
  <si>
    <t>3004508261</t>
  </si>
  <si>
    <t>3004508648</t>
  </si>
  <si>
    <t>3003907552</t>
  </si>
  <si>
    <t>3003906492</t>
  </si>
  <si>
    <t>3003921701</t>
  </si>
  <si>
    <t>3003906437</t>
  </si>
  <si>
    <t>3003906543</t>
  </si>
  <si>
    <t>3003906496</t>
  </si>
  <si>
    <t>3003921700</t>
  </si>
  <si>
    <t>3003906346</t>
  </si>
  <si>
    <t>3003921925</t>
  </si>
  <si>
    <t>3003921903</t>
  </si>
  <si>
    <t>3003921902</t>
  </si>
  <si>
    <t>3004509214</t>
  </si>
  <si>
    <t>3003921940</t>
  </si>
  <si>
    <t>3003921670</t>
  </si>
  <si>
    <t>3003908006</t>
  </si>
  <si>
    <t>3003922066</t>
  </si>
  <si>
    <t>3004508835</t>
  </si>
  <si>
    <t>3004508926</t>
  </si>
  <si>
    <t>3004510470</t>
  </si>
  <si>
    <t>3004508808</t>
  </si>
  <si>
    <t>3003921951</t>
  </si>
  <si>
    <t>3003921982</t>
  </si>
  <si>
    <t>3004507768</t>
  </si>
  <si>
    <t>Kpc_P</t>
  </si>
  <si>
    <t>3004507758</t>
  </si>
  <si>
    <t>3004508002</t>
  </si>
  <si>
    <t>3004507039</t>
  </si>
  <si>
    <t>3004507004</t>
  </si>
  <si>
    <t>3004507881</t>
  </si>
  <si>
    <t>3004507021</t>
  </si>
  <si>
    <t>3004507188</t>
  </si>
  <si>
    <t>3003905354</t>
  </si>
  <si>
    <t>3004509107</t>
  </si>
  <si>
    <t>3003905601</t>
  </si>
  <si>
    <t>3004509363</t>
  </si>
  <si>
    <t>3003905494</t>
  </si>
  <si>
    <t>3003905995</t>
  </si>
  <si>
    <t>3003906294</t>
  </si>
  <si>
    <t>3003906241</t>
  </si>
  <si>
    <t>3004305163</t>
  </si>
  <si>
    <t>3003907117</t>
  </si>
  <si>
    <t>3003906398</t>
  </si>
  <si>
    <t>3003920781</t>
  </si>
  <si>
    <t>3003920777</t>
  </si>
  <si>
    <t>3003105300</t>
  </si>
  <si>
    <t>Kpl_P</t>
  </si>
  <si>
    <t>3003105294</t>
  </si>
  <si>
    <t>3004505069</t>
  </si>
  <si>
    <t>3003907564</t>
  </si>
  <si>
    <t>3004305140</t>
  </si>
  <si>
    <t>3004305183</t>
  </si>
  <si>
    <t>Max Lopez spring</t>
  </si>
  <si>
    <t>San Juan 29-5 50</t>
  </si>
  <si>
    <t>Conoco-Phillips</t>
  </si>
  <si>
    <t>25 5 7SE</t>
  </si>
  <si>
    <t>Tall Pine</t>
  </si>
  <si>
    <t>22 6  26</t>
  </si>
  <si>
    <t>Navajo 1-22</t>
  </si>
  <si>
    <t>23 14 22</t>
  </si>
  <si>
    <t>Foshay 1</t>
  </si>
  <si>
    <t>23 13 9</t>
  </si>
  <si>
    <t>Ashcroft 1</t>
  </si>
  <si>
    <t>23 12 26</t>
  </si>
  <si>
    <t>Tesroro Andele 1</t>
  </si>
  <si>
    <t>21 8 12</t>
  </si>
  <si>
    <t>Parley 1</t>
  </si>
  <si>
    <t>22 3 29</t>
  </si>
  <si>
    <t>Union Texas Petroleum JicarillaN2E</t>
  </si>
  <si>
    <t>24 5 3</t>
  </si>
  <si>
    <t>Jicarilla 123 C29</t>
  </si>
  <si>
    <t>25 4 5C</t>
  </si>
  <si>
    <t>Hawk Federal 2</t>
  </si>
  <si>
    <t>25 2 35</t>
  </si>
  <si>
    <t>Jicarilla O1</t>
  </si>
  <si>
    <t>22N 3W 10</t>
  </si>
  <si>
    <t>Burnham water well</t>
  </si>
  <si>
    <t>23 14 3</t>
  </si>
  <si>
    <t>Kenai Federal 35-43</t>
  </si>
  <si>
    <t>24 8 35</t>
  </si>
  <si>
    <t xml:space="preserve">Hill Federal </t>
  </si>
  <si>
    <t>25 2 24</t>
  </si>
  <si>
    <t>Quinella</t>
  </si>
  <si>
    <t>23 6 31</t>
  </si>
  <si>
    <t>24 4 01</t>
  </si>
  <si>
    <t>Largo Canyon 91</t>
  </si>
  <si>
    <t>24 6 17 SE</t>
  </si>
  <si>
    <t>na</t>
  </si>
  <si>
    <t>Lindreth Unit 93</t>
  </si>
  <si>
    <t>24 2 29</t>
  </si>
  <si>
    <t>Evans 1</t>
  </si>
  <si>
    <t>24 2 5</t>
  </si>
  <si>
    <t>Lindreth 70</t>
  </si>
  <si>
    <t>24 2 18</t>
  </si>
  <si>
    <t>Lindreth 95</t>
  </si>
  <si>
    <t>24 3 10</t>
  </si>
  <si>
    <t>Hawk Federal 1</t>
  </si>
  <si>
    <t>25 2 25</t>
  </si>
  <si>
    <t>Capulin mesa 2</t>
  </si>
  <si>
    <t>25 1 31</t>
  </si>
  <si>
    <t>Huber 1</t>
  </si>
  <si>
    <t>23 1 31</t>
  </si>
  <si>
    <t>Canyon Largo 130</t>
  </si>
  <si>
    <t>24 6 9 NW</t>
  </si>
  <si>
    <t>Toa_P</t>
  </si>
  <si>
    <t>API</t>
  </si>
  <si>
    <t>30-039-07658</t>
  </si>
  <si>
    <t>30-043-20207</t>
  </si>
  <si>
    <t>30-045-20745</t>
  </si>
  <si>
    <t>30-045-20830</t>
  </si>
  <si>
    <t>30-045-20935</t>
  </si>
  <si>
    <t>30-043-20075</t>
  </si>
  <si>
    <t>30-039-20336</t>
  </si>
  <si>
    <t>30-045-25117</t>
  </si>
  <si>
    <t>30-039-05588</t>
  </si>
  <si>
    <t>30-039-23206</t>
  </si>
  <si>
    <t>30-039-22556</t>
  </si>
  <si>
    <t>Canyon Largo 64</t>
  </si>
  <si>
    <t>Jicarilla 123C 17</t>
  </si>
  <si>
    <t>Huerfanito NP 68</t>
  </si>
  <si>
    <t>Canyon Largo 263</t>
  </si>
  <si>
    <t>Jicarilla 117E1</t>
  </si>
  <si>
    <t>McCroden A10</t>
  </si>
  <si>
    <t>30-039-05670</t>
  </si>
  <si>
    <t>30-039-21163</t>
  </si>
  <si>
    <t>30-045-06008</t>
  </si>
  <si>
    <t>30-039-20981</t>
  </si>
  <si>
    <t>30-039-24230</t>
  </si>
  <si>
    <t>24 6 4</t>
  </si>
  <si>
    <t>25 4 6</t>
  </si>
  <si>
    <t>26? 9 3</t>
  </si>
  <si>
    <t>24 6 35SW</t>
  </si>
  <si>
    <t>26 3 33 SW</t>
  </si>
  <si>
    <t>25 3 9</t>
  </si>
  <si>
    <t>Kf_P</t>
  </si>
  <si>
    <t>Gonzalez water well 1</t>
  </si>
  <si>
    <t>BLM Water Hole</t>
  </si>
  <si>
    <t>25 6 3 SE</t>
  </si>
  <si>
    <t>24 6 11</t>
  </si>
  <si>
    <t>30-039-23339</t>
  </si>
  <si>
    <t>30-043-20326</t>
  </si>
  <si>
    <t>30-039-23754</t>
  </si>
  <si>
    <t>30-043-20077</t>
  </si>
  <si>
    <t>Jicarilla 126S 17</t>
  </si>
  <si>
    <t>30-039-22966</t>
  </si>
  <si>
    <t>30-039-05462</t>
  </si>
  <si>
    <t>30-043-20451</t>
  </si>
  <si>
    <t>30-039-21809</t>
  </si>
  <si>
    <t>30-039-23049</t>
  </si>
  <si>
    <t>30-039-21802</t>
  </si>
  <si>
    <t>30-039-24529</t>
  </si>
  <si>
    <t>Nebu 432</t>
  </si>
  <si>
    <t>Nebu 218</t>
  </si>
  <si>
    <t>Ealum GasCom</t>
  </si>
  <si>
    <t>Elliott GasCom</t>
  </si>
  <si>
    <t>Bisti Coal 36-1</t>
  </si>
  <si>
    <t>Rick Wells 1</t>
  </si>
  <si>
    <t>Kaiser et al.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</si>
</sst>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0"/>
  <sheetViews>
    <sheetView tabSelected="1" zoomScalePageLayoutView="0" workbookViewId="0" topLeftCell="A1">
      <pane ySplit="1" topLeftCell="A762" activePane="bottomLeft" state="frozen"/>
      <selection pane="topLeft" activeCell="A1" sqref="A1"/>
      <selection pane="bottomLeft" activeCell="L495" sqref="L495:L780"/>
    </sheetView>
  </sheetViews>
  <sheetFormatPr defaultColWidth="9.140625" defaultRowHeight="12.75"/>
  <cols>
    <col min="2" max="2" width="23.57421875" style="3" customWidth="1"/>
    <col min="3" max="3" width="11.00390625" style="3" customWidth="1"/>
    <col min="8" max="8" width="12.421875" style="0" customWidth="1"/>
    <col min="13" max="13" width="10.140625" style="1" customWidth="1"/>
  </cols>
  <sheetData>
    <row r="1" spans="1:23" ht="12.75">
      <c r="A1" t="s">
        <v>0</v>
      </c>
      <c r="B1" s="3" t="s">
        <v>1</v>
      </c>
      <c r="C1" s="3" t="s">
        <v>836</v>
      </c>
      <c r="D1" t="s">
        <v>3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496</v>
      </c>
      <c r="L1" t="s">
        <v>4</v>
      </c>
      <c r="M1" s="1" t="s">
        <v>2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</row>
    <row r="2" spans="1:23" s="2" customFormat="1" ht="12.75">
      <c r="A2" s="2">
        <v>1</v>
      </c>
      <c r="B2" s="4">
        <v>1</v>
      </c>
      <c r="C2" s="4"/>
      <c r="D2" s="2" t="s">
        <v>42</v>
      </c>
      <c r="J2" s="2">
        <v>150</v>
      </c>
      <c r="K2" s="2">
        <v>5890</v>
      </c>
      <c r="L2" s="2" t="s">
        <v>73</v>
      </c>
      <c r="M2" s="5">
        <v>32325</v>
      </c>
      <c r="N2" s="2">
        <v>7.9</v>
      </c>
      <c r="O2" s="2">
        <v>455</v>
      </c>
      <c r="P2" s="2">
        <v>42</v>
      </c>
      <c r="Q2" s="2">
        <v>96</v>
      </c>
      <c r="R2" s="2">
        <v>6.4</v>
      </c>
      <c r="S2" s="2">
        <v>17</v>
      </c>
      <c r="T2" s="2">
        <v>310</v>
      </c>
      <c r="V2" s="2">
        <v>7.8</v>
      </c>
      <c r="W2" s="2">
        <v>120</v>
      </c>
    </row>
    <row r="3" spans="1:23" s="2" customFormat="1" ht="12.75">
      <c r="A3" s="2">
        <v>2</v>
      </c>
      <c r="B3" s="4">
        <v>2</v>
      </c>
      <c r="C3" s="4"/>
      <c r="D3" s="2" t="s">
        <v>42</v>
      </c>
      <c r="G3" s="2">
        <v>36.02621538</v>
      </c>
      <c r="H3" s="2">
        <v>-107.898154</v>
      </c>
      <c r="J3" s="2">
        <v>3090</v>
      </c>
      <c r="K3" s="2">
        <v>6195</v>
      </c>
      <c r="L3" s="2" t="s">
        <v>73</v>
      </c>
      <c r="M3" s="5">
        <v>31524</v>
      </c>
      <c r="N3" s="2">
        <v>8.2</v>
      </c>
      <c r="O3" s="2">
        <v>1799</v>
      </c>
      <c r="P3" s="2">
        <v>10</v>
      </c>
      <c r="Q3" s="2">
        <v>630</v>
      </c>
      <c r="R3" s="2">
        <v>3.3</v>
      </c>
      <c r="S3" s="2">
        <v>2.1</v>
      </c>
      <c r="T3" s="2">
        <v>380</v>
      </c>
      <c r="V3" s="2">
        <v>46</v>
      </c>
      <c r="W3" s="2">
        <v>910</v>
      </c>
    </row>
    <row r="4" spans="1:23" s="2" customFormat="1" ht="12.75">
      <c r="A4" s="2">
        <v>3</v>
      </c>
      <c r="B4" s="4">
        <v>4</v>
      </c>
      <c r="C4" s="4"/>
      <c r="D4" s="2" t="s">
        <v>42</v>
      </c>
      <c r="G4" s="2">
        <v>35.89867627</v>
      </c>
      <c r="H4" s="2">
        <v>-108.6457806</v>
      </c>
      <c r="J4" s="2">
        <v>1239</v>
      </c>
      <c r="K4">
        <v>5990</v>
      </c>
      <c r="L4" s="2" t="s">
        <v>73</v>
      </c>
      <c r="M4" s="5">
        <v>32339</v>
      </c>
      <c r="N4" s="2">
        <v>8.57</v>
      </c>
      <c r="O4" s="2">
        <v>559</v>
      </c>
      <c r="P4" s="2">
        <v>1.2</v>
      </c>
      <c r="Q4" s="2">
        <v>220</v>
      </c>
      <c r="R4" s="2">
        <v>1.1</v>
      </c>
      <c r="S4" s="2">
        <v>0.28</v>
      </c>
      <c r="T4" s="2">
        <v>451</v>
      </c>
      <c r="U4" s="2">
        <v>14</v>
      </c>
      <c r="V4" s="2">
        <v>4.1</v>
      </c>
      <c r="W4" s="2">
        <v>84</v>
      </c>
    </row>
    <row r="5" spans="1:23" s="2" customFormat="1" ht="12.75">
      <c r="A5" s="2">
        <v>4</v>
      </c>
      <c r="B5" s="4" t="s">
        <v>21</v>
      </c>
      <c r="C5" s="4"/>
      <c r="D5" s="2" t="s">
        <v>42</v>
      </c>
      <c r="G5" s="2">
        <v>35.81444335</v>
      </c>
      <c r="H5" s="2">
        <v>-108.6671958</v>
      </c>
      <c r="J5" s="2">
        <v>1743</v>
      </c>
      <c r="K5">
        <v>6048</v>
      </c>
      <c r="L5" s="2" t="s">
        <v>73</v>
      </c>
      <c r="M5" s="5">
        <v>31958</v>
      </c>
      <c r="N5" s="2">
        <v>8.81</v>
      </c>
      <c r="O5" s="2">
        <v>1200</v>
      </c>
      <c r="P5" s="2">
        <v>3.8</v>
      </c>
      <c r="Q5" s="2">
        <v>400</v>
      </c>
      <c r="R5" s="2">
        <v>1</v>
      </c>
      <c r="S5" s="2">
        <v>0.18</v>
      </c>
      <c r="T5" s="2">
        <v>295</v>
      </c>
      <c r="U5" s="2">
        <v>22</v>
      </c>
      <c r="V5" s="2">
        <v>44</v>
      </c>
      <c r="W5" s="2">
        <v>530</v>
      </c>
    </row>
    <row r="6" spans="1:23" s="2" customFormat="1" ht="12.75">
      <c r="A6" s="2">
        <v>5</v>
      </c>
      <c r="B6" s="4" t="s">
        <v>22</v>
      </c>
      <c r="C6" s="4"/>
      <c r="D6" s="2" t="s">
        <v>42</v>
      </c>
      <c r="G6" s="2">
        <v>35.81444335</v>
      </c>
      <c r="H6" s="2">
        <v>-108.6671958</v>
      </c>
      <c r="J6" s="2">
        <v>1743</v>
      </c>
      <c r="K6">
        <v>6048</v>
      </c>
      <c r="L6" s="2" t="s">
        <v>73</v>
      </c>
      <c r="M6" s="5">
        <v>32322</v>
      </c>
      <c r="N6" s="2">
        <v>8.81</v>
      </c>
      <c r="P6" s="2">
        <v>3.6</v>
      </c>
      <c r="Q6" s="2">
        <v>400</v>
      </c>
      <c r="R6" s="2">
        <v>0.9</v>
      </c>
      <c r="S6" s="2">
        <v>0.15</v>
      </c>
      <c r="T6" s="2">
        <v>288</v>
      </c>
      <c r="U6" s="2">
        <v>17</v>
      </c>
      <c r="V6" s="2">
        <v>45</v>
      </c>
      <c r="W6" s="2">
        <v>550</v>
      </c>
    </row>
    <row r="7" spans="1:23" s="2" customFormat="1" ht="12.75">
      <c r="A7" s="2">
        <v>6</v>
      </c>
      <c r="B7" s="4">
        <v>6</v>
      </c>
      <c r="C7" s="4"/>
      <c r="D7" s="2" t="s">
        <v>42</v>
      </c>
      <c r="G7" s="2">
        <v>35.73021043</v>
      </c>
      <c r="H7" s="2">
        <v>-108.6257931</v>
      </c>
      <c r="J7" s="2">
        <v>1082</v>
      </c>
      <c r="K7">
        <v>6379</v>
      </c>
      <c r="L7" s="2" t="s">
        <v>73</v>
      </c>
      <c r="M7" s="5">
        <v>32324</v>
      </c>
      <c r="N7" s="2">
        <v>8.99</v>
      </c>
      <c r="O7" s="2">
        <v>639</v>
      </c>
      <c r="P7" s="2">
        <v>1.7</v>
      </c>
      <c r="Q7" s="2">
        <v>230</v>
      </c>
      <c r="R7" s="2">
        <v>0.7</v>
      </c>
      <c r="S7" s="2">
        <v>0.62</v>
      </c>
      <c r="T7" s="2">
        <v>336</v>
      </c>
      <c r="U7" s="2">
        <v>22</v>
      </c>
      <c r="V7" s="2">
        <v>5</v>
      </c>
      <c r="W7" s="2">
        <v>180</v>
      </c>
    </row>
    <row r="8" spans="1:23" s="2" customFormat="1" ht="12.75">
      <c r="A8" s="2">
        <v>7</v>
      </c>
      <c r="B8" s="4">
        <v>7</v>
      </c>
      <c r="C8" s="4"/>
      <c r="D8" s="2" t="s">
        <v>42</v>
      </c>
      <c r="G8" s="2">
        <v>35.71450599</v>
      </c>
      <c r="H8" s="2">
        <v>-108.7714161</v>
      </c>
      <c r="J8" s="2">
        <v>1850</v>
      </c>
      <c r="K8">
        <v>6365</v>
      </c>
      <c r="L8" s="2" t="s">
        <v>73</v>
      </c>
      <c r="M8" s="5">
        <v>32322</v>
      </c>
      <c r="N8" s="2">
        <v>9</v>
      </c>
      <c r="O8" s="2">
        <v>374</v>
      </c>
      <c r="P8" s="2">
        <v>2.3</v>
      </c>
      <c r="Q8" s="2">
        <v>140</v>
      </c>
      <c r="R8" s="2">
        <v>0.7</v>
      </c>
      <c r="S8" s="2">
        <v>0.29</v>
      </c>
      <c r="T8" s="2">
        <v>222</v>
      </c>
      <c r="U8" s="2">
        <v>14</v>
      </c>
      <c r="V8" s="2">
        <v>9.5</v>
      </c>
      <c r="W8" s="2">
        <v>84</v>
      </c>
    </row>
    <row r="9" spans="1:23" s="2" customFormat="1" ht="12.75">
      <c r="A9" s="2">
        <v>8</v>
      </c>
      <c r="B9" s="4">
        <v>8</v>
      </c>
      <c r="C9" s="4"/>
      <c r="D9" s="2" t="s">
        <v>42</v>
      </c>
      <c r="G9" s="2">
        <v>35.57602136</v>
      </c>
      <c r="H9" s="2">
        <v>-107.2338084</v>
      </c>
      <c r="J9" s="2">
        <v>969</v>
      </c>
      <c r="K9">
        <v>6430</v>
      </c>
      <c r="L9" s="2" t="s">
        <v>73</v>
      </c>
      <c r="M9" s="5">
        <v>32114</v>
      </c>
      <c r="N9" s="2">
        <v>8.73</v>
      </c>
      <c r="O9" s="2">
        <v>2000</v>
      </c>
      <c r="P9" s="2">
        <v>5.2</v>
      </c>
      <c r="Q9" s="2">
        <v>630</v>
      </c>
      <c r="R9" s="2">
        <v>2.4</v>
      </c>
      <c r="S9" s="2">
        <v>2</v>
      </c>
      <c r="T9" s="2">
        <v>252</v>
      </c>
      <c r="U9" s="2">
        <v>10</v>
      </c>
      <c r="V9" s="2">
        <v>23</v>
      </c>
      <c r="W9" s="2">
        <v>1200</v>
      </c>
    </row>
    <row r="10" spans="1:23" s="2" customFormat="1" ht="12.75">
      <c r="A10" s="2">
        <v>9</v>
      </c>
      <c r="B10" s="4" t="s">
        <v>23</v>
      </c>
      <c r="C10" s="4"/>
      <c r="D10" s="2" t="s">
        <v>42</v>
      </c>
      <c r="G10" s="2">
        <v>35.5674553</v>
      </c>
      <c r="H10" s="2">
        <v>-107.2123933</v>
      </c>
      <c r="J10" s="2">
        <v>602</v>
      </c>
      <c r="K10">
        <v>6165</v>
      </c>
      <c r="L10" s="2" t="s">
        <v>73</v>
      </c>
      <c r="M10" s="5">
        <v>31531</v>
      </c>
      <c r="N10" s="2">
        <v>9.1</v>
      </c>
      <c r="O10" s="2">
        <v>330</v>
      </c>
      <c r="P10" s="2">
        <v>1.4</v>
      </c>
      <c r="Q10" s="2">
        <v>129</v>
      </c>
      <c r="R10" s="2">
        <v>0.8</v>
      </c>
      <c r="S10" s="2">
        <v>0.03</v>
      </c>
      <c r="T10" s="2">
        <v>259</v>
      </c>
      <c r="U10" s="2">
        <v>20</v>
      </c>
      <c r="V10" s="2">
        <v>4.3</v>
      </c>
      <c r="W10" s="2">
        <v>31</v>
      </c>
    </row>
    <row r="11" spans="1:23" s="2" customFormat="1" ht="12.75">
      <c r="A11" s="2">
        <v>10</v>
      </c>
      <c r="B11" s="4" t="s">
        <v>24</v>
      </c>
      <c r="C11" s="4"/>
      <c r="D11" s="2" t="s">
        <v>42</v>
      </c>
      <c r="G11" s="2">
        <v>35.5674553</v>
      </c>
      <c r="H11" s="2">
        <v>-107.2123933</v>
      </c>
      <c r="J11" s="2">
        <v>602</v>
      </c>
      <c r="K11">
        <v>6165</v>
      </c>
      <c r="L11" s="2" t="s">
        <v>73</v>
      </c>
      <c r="M11" s="5">
        <v>32000</v>
      </c>
      <c r="N11" s="2">
        <v>8.83</v>
      </c>
      <c r="O11" s="2">
        <v>330</v>
      </c>
      <c r="P11" s="2">
        <v>1.3</v>
      </c>
      <c r="Q11" s="2">
        <v>130</v>
      </c>
      <c r="R11" s="2">
        <v>0.7</v>
      </c>
      <c r="S11" s="2">
        <v>0.31</v>
      </c>
      <c r="T11" s="2">
        <v>293</v>
      </c>
      <c r="U11" s="2">
        <v>26</v>
      </c>
      <c r="V11" s="2">
        <v>3.3</v>
      </c>
      <c r="W11" s="2">
        <v>35</v>
      </c>
    </row>
    <row r="12" spans="1:23" s="2" customFormat="1" ht="12.75">
      <c r="A12" s="2">
        <v>11</v>
      </c>
      <c r="B12" s="4">
        <v>10</v>
      </c>
      <c r="C12" s="4"/>
      <c r="D12" s="2" t="s">
        <v>42</v>
      </c>
      <c r="G12" s="2">
        <v>35.50320985</v>
      </c>
      <c r="H12" s="2">
        <v>-108.7914036</v>
      </c>
      <c r="J12" s="2">
        <v>667</v>
      </c>
      <c r="K12">
        <v>6515</v>
      </c>
      <c r="L12" s="2" t="s">
        <v>73</v>
      </c>
      <c r="M12" s="5">
        <v>32324</v>
      </c>
      <c r="N12" s="2">
        <v>9.2</v>
      </c>
      <c r="O12" s="2">
        <v>444</v>
      </c>
      <c r="P12" s="2">
        <v>0.28</v>
      </c>
      <c r="Q12" s="2">
        <v>170</v>
      </c>
      <c r="R12" s="2">
        <v>0.7</v>
      </c>
      <c r="S12" s="2">
        <v>0.06</v>
      </c>
      <c r="T12" s="2">
        <v>290</v>
      </c>
      <c r="U12" s="2">
        <v>17</v>
      </c>
      <c r="V12" s="2">
        <v>20</v>
      </c>
      <c r="W12" s="2">
        <v>85</v>
      </c>
    </row>
    <row r="13" spans="1:23" s="2" customFormat="1" ht="12.75">
      <c r="A13" s="2">
        <v>12</v>
      </c>
      <c r="B13" s="4">
        <v>11</v>
      </c>
      <c r="C13" s="4"/>
      <c r="D13" s="2" t="s">
        <v>42</v>
      </c>
      <c r="G13" s="2">
        <v>36.63909139</v>
      </c>
      <c r="H13" s="2">
        <v>-108.7528768</v>
      </c>
      <c r="J13" s="2">
        <v>1464</v>
      </c>
      <c r="K13" s="2">
        <v>5342</v>
      </c>
      <c r="L13" s="2" t="s">
        <v>74</v>
      </c>
      <c r="M13" s="5">
        <v>31981</v>
      </c>
      <c r="N13" s="2">
        <v>8.47</v>
      </c>
      <c r="O13" s="2">
        <v>1300</v>
      </c>
      <c r="P13" s="2">
        <v>21</v>
      </c>
      <c r="Q13" s="2">
        <v>390</v>
      </c>
      <c r="R13" s="2">
        <v>3.8</v>
      </c>
      <c r="S13" s="2">
        <v>11</v>
      </c>
      <c r="T13" s="2">
        <v>277</v>
      </c>
      <c r="U13" s="2">
        <v>10</v>
      </c>
      <c r="V13" s="2">
        <v>57</v>
      </c>
      <c r="W13" s="2">
        <v>640</v>
      </c>
    </row>
    <row r="14" spans="1:23" s="2" customFormat="1" ht="12.75">
      <c r="A14" s="2">
        <v>13</v>
      </c>
      <c r="B14" s="4">
        <v>12</v>
      </c>
      <c r="C14" s="4"/>
      <c r="D14" s="2" t="s">
        <v>42</v>
      </c>
      <c r="G14" s="2">
        <v>36.41447027</v>
      </c>
      <c r="H14" s="2">
        <v>-108.8613802</v>
      </c>
      <c r="J14" s="2">
        <v>521</v>
      </c>
      <c r="K14" s="2">
        <v>6035</v>
      </c>
      <c r="L14" s="2" t="s">
        <v>74</v>
      </c>
      <c r="M14" s="5">
        <v>32323</v>
      </c>
      <c r="N14" s="2">
        <v>8.78</v>
      </c>
      <c r="O14" s="2">
        <v>262</v>
      </c>
      <c r="P14" s="2">
        <v>2</v>
      </c>
      <c r="Q14" s="2">
        <v>100</v>
      </c>
      <c r="R14" s="2">
        <v>1.1</v>
      </c>
      <c r="S14" s="2">
        <v>0.16</v>
      </c>
      <c r="T14" s="2">
        <v>215</v>
      </c>
      <c r="U14" s="2">
        <v>10</v>
      </c>
      <c r="V14" s="2">
        <v>2.6</v>
      </c>
      <c r="W14" s="2">
        <v>25</v>
      </c>
    </row>
    <row r="15" spans="1:23" s="2" customFormat="1" ht="12.75">
      <c r="A15" s="2">
        <v>14</v>
      </c>
      <c r="B15" s="4">
        <v>13</v>
      </c>
      <c r="C15" s="4"/>
      <c r="D15" s="2" t="s">
        <v>42</v>
      </c>
      <c r="G15" s="2">
        <v>35.6068812</v>
      </c>
      <c r="H15" s="2">
        <v>-107.1914745</v>
      </c>
      <c r="J15" s="2">
        <v>1840</v>
      </c>
      <c r="K15" s="2">
        <v>6130</v>
      </c>
      <c r="L15" s="2" t="s">
        <v>74</v>
      </c>
      <c r="M15" s="5">
        <v>31531</v>
      </c>
      <c r="N15" s="2">
        <v>8.9</v>
      </c>
      <c r="O15" s="2">
        <v>1900</v>
      </c>
      <c r="P15" s="2">
        <v>2.3</v>
      </c>
      <c r="Q15" s="2">
        <v>700</v>
      </c>
      <c r="R15" s="2">
        <v>1.7</v>
      </c>
      <c r="S15" s="2">
        <v>1.1</v>
      </c>
      <c r="T15" s="2">
        <v>390</v>
      </c>
      <c r="U15" s="2">
        <v>30</v>
      </c>
      <c r="V15" s="2">
        <v>85</v>
      </c>
      <c r="W15" s="2">
        <v>910</v>
      </c>
    </row>
    <row r="16" spans="1:23" s="2" customFormat="1" ht="12.75">
      <c r="A16" s="2">
        <v>15</v>
      </c>
      <c r="B16" s="4">
        <v>13</v>
      </c>
      <c r="C16" s="4"/>
      <c r="D16" s="2" t="s">
        <v>42</v>
      </c>
      <c r="G16" s="2">
        <v>35.6068812</v>
      </c>
      <c r="H16" s="2">
        <v>-107.1914745</v>
      </c>
      <c r="J16" s="2">
        <v>1840</v>
      </c>
      <c r="K16" s="2">
        <v>6130</v>
      </c>
      <c r="L16" s="2" t="s">
        <v>74</v>
      </c>
      <c r="M16" s="5">
        <v>32114</v>
      </c>
      <c r="N16" s="2">
        <v>8.91</v>
      </c>
      <c r="P16" s="2">
        <v>170</v>
      </c>
      <c r="Q16" s="2">
        <v>270</v>
      </c>
      <c r="R16" s="2">
        <v>2.2</v>
      </c>
      <c r="S16" s="2">
        <v>95</v>
      </c>
      <c r="V16" s="2">
        <v>78</v>
      </c>
      <c r="W16" s="2">
        <v>980</v>
      </c>
    </row>
    <row r="17" spans="1:23" s="2" customFormat="1" ht="12.75">
      <c r="A17" s="2">
        <v>16</v>
      </c>
      <c r="B17" s="4">
        <v>15</v>
      </c>
      <c r="C17" s="4"/>
      <c r="D17" s="2" t="s">
        <v>42</v>
      </c>
      <c r="G17" s="2">
        <v>36.86155083</v>
      </c>
      <c r="H17" s="2">
        <v>-108.5489981</v>
      </c>
      <c r="J17" s="2">
        <v>2736</v>
      </c>
      <c r="K17" s="2">
        <v>5440</v>
      </c>
      <c r="L17" s="2" t="s">
        <v>75</v>
      </c>
      <c r="M17" s="5">
        <v>31979</v>
      </c>
      <c r="N17" s="2">
        <v>7.52</v>
      </c>
      <c r="O17" s="2">
        <v>6000</v>
      </c>
      <c r="P17" s="2">
        <v>50</v>
      </c>
      <c r="Q17" s="2">
        <v>1700</v>
      </c>
      <c r="R17" s="2">
        <v>18</v>
      </c>
      <c r="S17" s="2">
        <v>28</v>
      </c>
      <c r="T17" s="2">
        <v>305</v>
      </c>
      <c r="U17" s="2">
        <v>0</v>
      </c>
      <c r="V17" s="2">
        <v>210</v>
      </c>
      <c r="W17" s="2">
        <v>3800</v>
      </c>
    </row>
    <row r="18" spans="1:23" s="2" customFormat="1" ht="12.75">
      <c r="A18" s="2">
        <v>17</v>
      </c>
      <c r="B18" s="4">
        <v>16</v>
      </c>
      <c r="C18" s="4"/>
      <c r="D18" s="2" t="s">
        <v>42</v>
      </c>
      <c r="G18" s="2">
        <v>36.84727406</v>
      </c>
      <c r="H18" s="2">
        <v>-108.8668941</v>
      </c>
      <c r="J18" s="2">
        <v>2000</v>
      </c>
      <c r="K18" s="2">
        <v>5120</v>
      </c>
      <c r="L18" s="2" t="s">
        <v>75</v>
      </c>
      <c r="M18" s="5">
        <v>31587</v>
      </c>
      <c r="N18" s="2">
        <v>9.2</v>
      </c>
      <c r="O18" s="2">
        <v>350</v>
      </c>
      <c r="P18" s="2">
        <v>1.1</v>
      </c>
      <c r="Q18" s="2">
        <v>130</v>
      </c>
      <c r="R18" s="2">
        <v>1</v>
      </c>
      <c r="S18" s="2">
        <v>0.08</v>
      </c>
      <c r="T18" s="2">
        <v>244</v>
      </c>
      <c r="U18" s="2">
        <v>29</v>
      </c>
      <c r="V18" s="2">
        <v>10</v>
      </c>
      <c r="W18" s="2">
        <v>33</v>
      </c>
    </row>
    <row r="19" spans="1:23" s="2" customFormat="1" ht="12.75">
      <c r="A19" s="2">
        <v>18</v>
      </c>
      <c r="B19" s="4" t="s">
        <v>25</v>
      </c>
      <c r="C19" s="4"/>
      <c r="D19" s="2" t="s">
        <v>42</v>
      </c>
      <c r="G19" s="2">
        <v>36.84727406</v>
      </c>
      <c r="H19" s="2">
        <v>-108.8668941</v>
      </c>
      <c r="J19" s="2">
        <v>2000</v>
      </c>
      <c r="K19" s="2">
        <v>5120</v>
      </c>
      <c r="L19" s="2" t="s">
        <v>75</v>
      </c>
      <c r="M19" s="5">
        <v>32302</v>
      </c>
      <c r="N19" s="2">
        <v>9.37</v>
      </c>
      <c r="O19" s="2">
        <v>350</v>
      </c>
      <c r="P19" s="2">
        <v>1.2</v>
      </c>
      <c r="Q19" s="2">
        <v>140</v>
      </c>
      <c r="R19" s="2">
        <v>0.9</v>
      </c>
      <c r="S19" s="2">
        <v>0.06</v>
      </c>
      <c r="T19" s="2">
        <v>273</v>
      </c>
      <c r="U19" s="2">
        <v>14</v>
      </c>
      <c r="V19" s="2">
        <v>11</v>
      </c>
      <c r="W19" s="2">
        <v>33</v>
      </c>
    </row>
    <row r="20" spans="1:23" s="2" customFormat="1" ht="12.75">
      <c r="A20" s="2">
        <v>19</v>
      </c>
      <c r="B20" s="4">
        <v>17</v>
      </c>
      <c r="C20" s="4"/>
      <c r="D20" s="2" t="s">
        <v>42</v>
      </c>
      <c r="G20" s="2">
        <v>36.79778127</v>
      </c>
      <c r="H20" s="2">
        <v>-108.8430995</v>
      </c>
      <c r="J20" s="2">
        <v>2035</v>
      </c>
      <c r="K20" s="2">
        <v>5100</v>
      </c>
      <c r="L20" s="2" t="s">
        <v>75</v>
      </c>
      <c r="M20" s="5">
        <v>31595</v>
      </c>
      <c r="N20" s="2">
        <v>8.5</v>
      </c>
      <c r="O20" s="2">
        <v>2700</v>
      </c>
      <c r="P20" s="2">
        <v>40</v>
      </c>
      <c r="Q20" s="2">
        <v>810</v>
      </c>
      <c r="R20" s="2">
        <v>3.6</v>
      </c>
      <c r="S20" s="2">
        <v>3.4</v>
      </c>
      <c r="T20" s="2">
        <v>124</v>
      </c>
      <c r="U20" s="2">
        <v>4</v>
      </c>
      <c r="V20" s="2">
        <v>61</v>
      </c>
      <c r="W20" s="2">
        <v>1700</v>
      </c>
    </row>
    <row r="21" spans="1:23" s="2" customFormat="1" ht="12.75">
      <c r="A21" s="2">
        <v>20</v>
      </c>
      <c r="B21" s="4">
        <v>18</v>
      </c>
      <c r="C21" s="4"/>
      <c r="D21" s="2" t="s">
        <v>42</v>
      </c>
      <c r="G21" s="2">
        <v>36.77398666</v>
      </c>
      <c r="H21" s="2">
        <v>-108.6879586</v>
      </c>
      <c r="J21" s="2">
        <v>1777</v>
      </c>
      <c r="K21" s="2">
        <v>4941</v>
      </c>
      <c r="L21" s="2" t="s">
        <v>75</v>
      </c>
      <c r="M21" s="5">
        <v>31579</v>
      </c>
      <c r="N21" s="2">
        <v>8</v>
      </c>
      <c r="O21" s="2">
        <v>2600</v>
      </c>
      <c r="P21" s="2">
        <v>58</v>
      </c>
      <c r="Q21" s="2">
        <v>800</v>
      </c>
      <c r="R21" s="2">
        <v>7.7</v>
      </c>
      <c r="S21" s="2">
        <v>14</v>
      </c>
      <c r="T21" s="2">
        <v>58</v>
      </c>
      <c r="U21" s="2">
        <v>0</v>
      </c>
      <c r="V21" s="2">
        <v>110</v>
      </c>
      <c r="W21" s="2">
        <v>1600</v>
      </c>
    </row>
    <row r="22" spans="1:23" s="2" customFormat="1" ht="12.75">
      <c r="A22" s="2">
        <v>21</v>
      </c>
      <c r="B22" s="4" t="s">
        <v>26</v>
      </c>
      <c r="C22" s="4"/>
      <c r="D22" s="2" t="s">
        <v>42</v>
      </c>
      <c r="G22" s="2">
        <v>36.77398666</v>
      </c>
      <c r="H22" s="2">
        <v>-108.6879586</v>
      </c>
      <c r="J22" s="2">
        <v>1777</v>
      </c>
      <c r="K22" s="2">
        <v>4941</v>
      </c>
      <c r="L22" s="2" t="s">
        <v>75</v>
      </c>
      <c r="M22" s="5">
        <v>31937</v>
      </c>
      <c r="N22" s="2">
        <v>8.03</v>
      </c>
      <c r="O22" s="2">
        <v>3200</v>
      </c>
      <c r="P22" s="2">
        <v>110</v>
      </c>
      <c r="Q22" s="2">
        <v>810</v>
      </c>
      <c r="R22" s="2">
        <v>7.2</v>
      </c>
      <c r="S22" s="2">
        <v>14</v>
      </c>
      <c r="T22" s="2">
        <v>71</v>
      </c>
      <c r="U22" s="2">
        <v>0</v>
      </c>
      <c r="V22" s="2">
        <v>57</v>
      </c>
      <c r="W22" s="2">
        <v>2100</v>
      </c>
    </row>
    <row r="23" spans="1:23" s="2" customFormat="1" ht="12.75">
      <c r="A23" s="2">
        <v>22</v>
      </c>
      <c r="B23" s="4">
        <v>19</v>
      </c>
      <c r="C23" s="4"/>
      <c r="D23" s="2" t="s">
        <v>42</v>
      </c>
      <c r="G23" s="2">
        <v>36.76351703</v>
      </c>
      <c r="H23" s="2">
        <v>-108.8059799</v>
      </c>
      <c r="J23" s="2">
        <v>2013</v>
      </c>
      <c r="K23" s="2">
        <v>5270</v>
      </c>
      <c r="L23" s="2" t="s">
        <v>75</v>
      </c>
      <c r="M23" s="5">
        <v>31972</v>
      </c>
      <c r="N23" s="2">
        <v>7.74</v>
      </c>
      <c r="O23" s="2">
        <v>3800</v>
      </c>
      <c r="P23" s="2">
        <v>33</v>
      </c>
      <c r="Q23" s="2">
        <v>1300</v>
      </c>
      <c r="R23" s="2">
        <v>9</v>
      </c>
      <c r="S23" s="2">
        <v>12</v>
      </c>
      <c r="T23" s="2">
        <v>383</v>
      </c>
      <c r="V23" s="2">
        <v>750</v>
      </c>
      <c r="W23" s="2">
        <v>1500</v>
      </c>
    </row>
    <row r="24" spans="1:23" s="2" customFormat="1" ht="12.75">
      <c r="A24" s="2">
        <v>23</v>
      </c>
      <c r="B24" s="4">
        <v>20</v>
      </c>
      <c r="C24" s="4"/>
      <c r="D24" s="2" t="s">
        <v>42</v>
      </c>
      <c r="G24" s="2">
        <v>36.71307246</v>
      </c>
      <c r="H24" s="2">
        <v>-108.6279962</v>
      </c>
      <c r="J24" s="2">
        <v>2300</v>
      </c>
      <c r="K24" s="2">
        <v>5060</v>
      </c>
      <c r="L24" s="2" t="s">
        <v>75</v>
      </c>
      <c r="M24" s="5">
        <v>31582</v>
      </c>
      <c r="N24" s="2">
        <v>7.6</v>
      </c>
      <c r="O24" s="2">
        <v>5000</v>
      </c>
      <c r="P24" s="2">
        <v>78</v>
      </c>
      <c r="Q24" s="2">
        <v>1400</v>
      </c>
      <c r="R24" s="2">
        <v>19</v>
      </c>
      <c r="S24" s="2">
        <v>31</v>
      </c>
      <c r="T24" s="2">
        <v>158</v>
      </c>
      <c r="V24" s="2">
        <v>190</v>
      </c>
      <c r="W24" s="2">
        <v>3200</v>
      </c>
    </row>
    <row r="25" spans="1:23" s="2" customFormat="1" ht="12.75">
      <c r="A25" s="2">
        <v>24</v>
      </c>
      <c r="B25" s="4" t="s">
        <v>536</v>
      </c>
      <c r="C25" s="4"/>
      <c r="D25" s="2" t="s">
        <v>42</v>
      </c>
      <c r="G25" s="2">
        <v>36.71307246</v>
      </c>
      <c r="H25" s="2">
        <v>-108.6279962</v>
      </c>
      <c r="J25" s="2">
        <v>2300</v>
      </c>
      <c r="K25" s="2">
        <v>5060</v>
      </c>
      <c r="L25" s="2" t="s">
        <v>75</v>
      </c>
      <c r="M25" s="5">
        <v>31938</v>
      </c>
      <c r="N25" s="2">
        <v>7.8</v>
      </c>
      <c r="O25" s="2">
        <v>3800</v>
      </c>
      <c r="P25" s="2">
        <v>160</v>
      </c>
      <c r="Q25" s="2">
        <v>890</v>
      </c>
      <c r="R25" s="2">
        <v>10</v>
      </c>
      <c r="S25" s="2">
        <v>15</v>
      </c>
      <c r="T25" s="2">
        <v>81</v>
      </c>
      <c r="V25" s="2">
        <v>120</v>
      </c>
      <c r="W25" s="2">
        <v>2500</v>
      </c>
    </row>
    <row r="26" spans="1:23" s="2" customFormat="1" ht="12.75">
      <c r="A26" s="2">
        <v>25</v>
      </c>
      <c r="B26" s="4">
        <v>21</v>
      </c>
      <c r="C26" s="4"/>
      <c r="D26" s="2" t="s">
        <v>42</v>
      </c>
      <c r="G26" s="2">
        <v>36.67976001</v>
      </c>
      <c r="H26" s="2">
        <v>-108.7193675</v>
      </c>
      <c r="J26" s="2">
        <v>2597</v>
      </c>
      <c r="K26" s="2">
        <v>5290</v>
      </c>
      <c r="L26" s="2" t="s">
        <v>75</v>
      </c>
      <c r="M26" s="5">
        <v>31581</v>
      </c>
      <c r="N26" s="2">
        <v>8.3</v>
      </c>
      <c r="O26" s="2">
        <v>2600</v>
      </c>
      <c r="P26" s="2">
        <v>39</v>
      </c>
      <c r="Q26" s="2">
        <v>770</v>
      </c>
      <c r="R26" s="2">
        <v>4.6</v>
      </c>
      <c r="S26" s="2">
        <v>3</v>
      </c>
      <c r="T26" s="2">
        <v>128</v>
      </c>
      <c r="V26" s="2">
        <v>67</v>
      </c>
      <c r="W26" s="2">
        <v>1600</v>
      </c>
    </row>
    <row r="27" spans="1:23" s="2" customFormat="1" ht="12.75">
      <c r="A27" s="2">
        <v>26</v>
      </c>
      <c r="B27" s="4">
        <v>22</v>
      </c>
      <c r="C27" s="4"/>
      <c r="D27" s="2" t="s">
        <v>42</v>
      </c>
      <c r="G27" s="2">
        <v>36.68166357</v>
      </c>
      <c r="H27" s="2">
        <v>-108.6489354</v>
      </c>
      <c r="J27" s="2">
        <v>2520</v>
      </c>
      <c r="K27" s="2">
        <v>5139</v>
      </c>
      <c r="L27" s="2" t="s">
        <v>75</v>
      </c>
      <c r="M27" s="5">
        <v>31582</v>
      </c>
      <c r="N27" s="2">
        <v>8</v>
      </c>
      <c r="O27" s="2">
        <v>2900</v>
      </c>
      <c r="P27" s="2">
        <v>98</v>
      </c>
      <c r="Q27" s="2">
        <v>740</v>
      </c>
      <c r="R27" s="2">
        <v>8.2</v>
      </c>
      <c r="S27" s="2">
        <v>25</v>
      </c>
      <c r="T27" s="2">
        <v>51</v>
      </c>
      <c r="V27" s="2">
        <v>60</v>
      </c>
      <c r="W27" s="2">
        <v>1900</v>
      </c>
    </row>
    <row r="28" spans="1:23" s="2" customFormat="1" ht="12.75">
      <c r="A28" s="2">
        <v>27</v>
      </c>
      <c r="B28" s="4" t="s">
        <v>27</v>
      </c>
      <c r="C28" s="4"/>
      <c r="D28" s="2" t="s">
        <v>42</v>
      </c>
      <c r="G28" s="2">
        <v>36.68166357</v>
      </c>
      <c r="H28" s="2">
        <v>-108.6489354</v>
      </c>
      <c r="J28" s="2">
        <v>2520</v>
      </c>
      <c r="K28" s="2">
        <v>5139</v>
      </c>
      <c r="L28" s="2" t="s">
        <v>75</v>
      </c>
      <c r="M28" s="5">
        <v>31938</v>
      </c>
      <c r="N28" s="2">
        <v>8.03</v>
      </c>
      <c r="O28" s="2">
        <v>3000</v>
      </c>
      <c r="P28" s="2">
        <v>160</v>
      </c>
      <c r="Q28" s="2">
        <v>690</v>
      </c>
      <c r="R28" s="2">
        <v>8.2</v>
      </c>
      <c r="S28" s="2">
        <v>23</v>
      </c>
      <c r="T28" s="2">
        <v>57</v>
      </c>
      <c r="V28" s="2">
        <v>83</v>
      </c>
      <c r="W28" s="2">
        <v>2000</v>
      </c>
    </row>
    <row r="29" spans="1:23" s="2" customFormat="1" ht="12.75">
      <c r="A29" s="2">
        <v>28</v>
      </c>
      <c r="B29" s="4">
        <v>23</v>
      </c>
      <c r="C29" s="4"/>
      <c r="D29" s="2" t="s">
        <v>42</v>
      </c>
      <c r="G29" s="2">
        <v>36.66453145</v>
      </c>
      <c r="H29" s="2">
        <v>-108.9972885</v>
      </c>
      <c r="J29" s="2">
        <v>555</v>
      </c>
      <c r="K29" s="2">
        <v>5831</v>
      </c>
      <c r="L29" s="2" t="s">
        <v>75</v>
      </c>
      <c r="M29" s="5">
        <v>32304</v>
      </c>
      <c r="N29" s="2">
        <v>9.65</v>
      </c>
      <c r="O29" s="2">
        <v>308</v>
      </c>
      <c r="P29" s="2">
        <v>1.3</v>
      </c>
      <c r="Q29" s="2">
        <v>120</v>
      </c>
      <c r="R29" s="2">
        <v>0.7</v>
      </c>
      <c r="S29" s="2">
        <v>0.06</v>
      </c>
      <c r="T29" s="2">
        <v>176</v>
      </c>
      <c r="U29" s="2">
        <v>26</v>
      </c>
      <c r="V29" s="2">
        <v>23</v>
      </c>
      <c r="W29" s="2">
        <v>37</v>
      </c>
    </row>
    <row r="30" spans="1:23" s="2" customFormat="1" ht="12.75">
      <c r="A30" s="2">
        <v>29</v>
      </c>
      <c r="B30" s="4">
        <v>24</v>
      </c>
      <c r="C30" s="4"/>
      <c r="D30" s="2" t="s">
        <v>42</v>
      </c>
      <c r="G30" s="2">
        <v>36.6188458</v>
      </c>
      <c r="H30" s="2">
        <v>-108.7193675</v>
      </c>
      <c r="J30" s="2">
        <v>2682</v>
      </c>
      <c r="K30" s="2">
        <v>5270</v>
      </c>
      <c r="L30" s="2" t="s">
        <v>75</v>
      </c>
      <c r="M30" s="5">
        <v>31594</v>
      </c>
      <c r="N30" s="2">
        <v>8.1</v>
      </c>
      <c r="O30" s="2">
        <v>920</v>
      </c>
      <c r="P30" s="2">
        <v>14</v>
      </c>
      <c r="Q30" s="2">
        <v>290</v>
      </c>
      <c r="R30" s="2">
        <v>2.7</v>
      </c>
      <c r="S30" s="2">
        <v>8.1</v>
      </c>
      <c r="T30" s="2">
        <v>327</v>
      </c>
      <c r="V30" s="2">
        <v>38</v>
      </c>
      <c r="W30" s="2">
        <v>390</v>
      </c>
    </row>
    <row r="31" spans="1:23" s="2" customFormat="1" ht="12.75">
      <c r="A31" s="2">
        <v>30</v>
      </c>
      <c r="B31" s="4">
        <v>25</v>
      </c>
      <c r="C31" s="4"/>
      <c r="D31" s="2" t="s">
        <v>42</v>
      </c>
      <c r="G31" s="2">
        <v>36.56459409</v>
      </c>
      <c r="H31" s="2">
        <v>-109.0163242</v>
      </c>
      <c r="J31" s="2">
        <v>702</v>
      </c>
      <c r="K31" s="2">
        <v>6206</v>
      </c>
      <c r="L31" s="2" t="s">
        <v>75</v>
      </c>
      <c r="M31" s="5">
        <v>32303</v>
      </c>
      <c r="N31" s="2">
        <v>8.87</v>
      </c>
      <c r="O31" s="2">
        <v>213</v>
      </c>
      <c r="P31" s="2">
        <v>14</v>
      </c>
      <c r="Q31" s="2">
        <v>54</v>
      </c>
      <c r="R31" s="2">
        <v>2.1</v>
      </c>
      <c r="S31" s="2">
        <v>5.9</v>
      </c>
      <c r="T31" s="2">
        <v>156</v>
      </c>
      <c r="U31" s="2">
        <v>7</v>
      </c>
      <c r="V31" s="2">
        <v>10</v>
      </c>
      <c r="W31" s="2">
        <v>21</v>
      </c>
    </row>
    <row r="32" spans="1:23" s="2" customFormat="1" ht="12.75">
      <c r="A32" s="2">
        <v>31</v>
      </c>
      <c r="B32" s="4" t="s">
        <v>28</v>
      </c>
      <c r="C32" s="4"/>
      <c r="D32" s="2" t="s">
        <v>42</v>
      </c>
      <c r="G32" s="2">
        <v>36.56459409</v>
      </c>
      <c r="H32" s="2">
        <v>-109.0163242</v>
      </c>
      <c r="J32" s="2">
        <v>702</v>
      </c>
      <c r="K32" s="2">
        <v>6206</v>
      </c>
      <c r="L32" s="2" t="s">
        <v>75</v>
      </c>
      <c r="M32" s="5">
        <v>32623</v>
      </c>
      <c r="N32" s="2">
        <v>9.12</v>
      </c>
      <c r="O32" s="2">
        <v>167</v>
      </c>
      <c r="P32" s="2">
        <v>5</v>
      </c>
      <c r="Q32" s="2">
        <v>60</v>
      </c>
      <c r="R32" s="2">
        <v>1</v>
      </c>
      <c r="S32" s="2">
        <v>1.6</v>
      </c>
      <c r="T32" s="2">
        <v>117</v>
      </c>
      <c r="U32" s="2">
        <v>10</v>
      </c>
      <c r="V32" s="2">
        <v>8.3</v>
      </c>
      <c r="W32" s="2">
        <v>23</v>
      </c>
    </row>
    <row r="33" spans="1:23" s="2" customFormat="1" ht="12.75">
      <c r="A33" s="2">
        <v>32</v>
      </c>
      <c r="B33" s="4">
        <v>26</v>
      </c>
      <c r="C33" s="4"/>
      <c r="D33" s="2" t="s">
        <v>42</v>
      </c>
      <c r="G33" s="2">
        <v>36.55983517</v>
      </c>
      <c r="H33" s="2">
        <v>-108.7374514</v>
      </c>
      <c r="J33" s="2">
        <v>1992</v>
      </c>
      <c r="K33" s="2">
        <v>5522</v>
      </c>
      <c r="L33" s="2" t="s">
        <v>75</v>
      </c>
      <c r="M33" s="5">
        <v>31580</v>
      </c>
      <c r="N33" s="2">
        <v>9.3</v>
      </c>
      <c r="O33" s="2">
        <v>300</v>
      </c>
      <c r="P33" s="2">
        <v>1</v>
      </c>
      <c r="Q33" s="2">
        <v>110</v>
      </c>
      <c r="R33" s="2">
        <v>0.4</v>
      </c>
      <c r="S33" s="2">
        <v>0.04</v>
      </c>
      <c r="T33" s="2">
        <v>143</v>
      </c>
      <c r="U33" s="2">
        <v>30</v>
      </c>
      <c r="V33" s="2">
        <v>4.2</v>
      </c>
      <c r="W33" s="2">
        <v>52</v>
      </c>
    </row>
    <row r="34" spans="1:23" s="2" customFormat="1" ht="12.75">
      <c r="A34" s="2">
        <v>33</v>
      </c>
      <c r="B34" s="4" t="s">
        <v>29</v>
      </c>
      <c r="C34" s="4"/>
      <c r="D34" s="2" t="s">
        <v>42</v>
      </c>
      <c r="G34" s="2">
        <v>36.55983517</v>
      </c>
      <c r="H34" s="2">
        <v>-108.7374514</v>
      </c>
      <c r="J34" s="2">
        <v>1992</v>
      </c>
      <c r="K34" s="2">
        <v>5522</v>
      </c>
      <c r="L34" s="2" t="s">
        <v>75</v>
      </c>
      <c r="M34" s="5">
        <v>31980</v>
      </c>
      <c r="N34" s="2">
        <v>9.39</v>
      </c>
      <c r="O34" s="2">
        <v>290</v>
      </c>
      <c r="P34" s="2">
        <v>2.6</v>
      </c>
      <c r="Q34" s="2">
        <v>110</v>
      </c>
      <c r="R34" s="2">
        <v>0.6</v>
      </c>
      <c r="S34" s="2">
        <v>0.16</v>
      </c>
      <c r="T34" s="2">
        <v>176</v>
      </c>
      <c r="U34" s="2">
        <v>34</v>
      </c>
      <c r="V34" s="2">
        <v>4.1</v>
      </c>
      <c r="W34" s="2">
        <v>35</v>
      </c>
    </row>
    <row r="35" spans="1:23" s="2" customFormat="1" ht="12.75">
      <c r="A35" s="2">
        <v>34</v>
      </c>
      <c r="B35" s="4" t="s">
        <v>30</v>
      </c>
      <c r="C35" s="4"/>
      <c r="D35" s="2" t="s">
        <v>42</v>
      </c>
      <c r="G35" s="2">
        <v>36.55983517</v>
      </c>
      <c r="H35" s="2">
        <v>-108.7374514</v>
      </c>
      <c r="J35" s="2">
        <v>1992</v>
      </c>
      <c r="K35" s="2">
        <v>5522</v>
      </c>
      <c r="L35" s="2" t="s">
        <v>75</v>
      </c>
      <c r="M35" s="5">
        <v>32325</v>
      </c>
      <c r="N35" s="2">
        <v>9.33</v>
      </c>
      <c r="O35" s="2">
        <v>310</v>
      </c>
      <c r="P35" s="2">
        <v>0.98</v>
      </c>
      <c r="Q35" s="2">
        <v>120</v>
      </c>
      <c r="R35" s="2">
        <v>0.4</v>
      </c>
      <c r="S35" s="2">
        <v>0.09</v>
      </c>
      <c r="T35" s="2">
        <v>159</v>
      </c>
      <c r="U35" s="2">
        <v>43</v>
      </c>
      <c r="V35" s="2">
        <v>3.9</v>
      </c>
      <c r="W35" s="2">
        <v>48</v>
      </c>
    </row>
    <row r="36" spans="1:23" s="2" customFormat="1" ht="12.75">
      <c r="A36" s="2">
        <v>35</v>
      </c>
      <c r="B36" s="4">
        <v>27</v>
      </c>
      <c r="C36" s="4"/>
      <c r="D36" s="2" t="s">
        <v>42</v>
      </c>
      <c r="G36" s="2">
        <v>36.50272811</v>
      </c>
      <c r="H36" s="2">
        <v>-108.8193049</v>
      </c>
      <c r="J36" s="2">
        <v>1912</v>
      </c>
      <c r="K36" s="2">
        <v>5735</v>
      </c>
      <c r="L36" s="2" t="s">
        <v>75</v>
      </c>
      <c r="M36" s="5">
        <v>31581</v>
      </c>
      <c r="N36" s="2">
        <v>9.4</v>
      </c>
      <c r="O36" s="2">
        <v>220</v>
      </c>
      <c r="P36" s="2">
        <v>0.8</v>
      </c>
      <c r="Q36" s="2">
        <v>81</v>
      </c>
      <c r="R36" s="2">
        <v>0.3</v>
      </c>
      <c r="S36" s="2">
        <v>0.04</v>
      </c>
      <c r="T36" s="2">
        <v>156</v>
      </c>
      <c r="U36" s="2">
        <v>34</v>
      </c>
      <c r="V36" s="2">
        <v>1.1</v>
      </c>
      <c r="W36" s="2">
        <v>9.8</v>
      </c>
    </row>
    <row r="37" spans="1:23" s="2" customFormat="1" ht="12.75">
      <c r="A37" s="2">
        <v>36</v>
      </c>
      <c r="B37" s="4" t="s">
        <v>31</v>
      </c>
      <c r="C37" s="4"/>
      <c r="D37" s="2" t="s">
        <v>42</v>
      </c>
      <c r="G37" s="2">
        <v>36.50272811</v>
      </c>
      <c r="H37" s="2">
        <v>-108.8193049</v>
      </c>
      <c r="J37" s="2">
        <v>1912</v>
      </c>
      <c r="K37" s="2">
        <v>5735</v>
      </c>
      <c r="L37" s="2" t="s">
        <v>75</v>
      </c>
      <c r="M37" s="5">
        <v>32305</v>
      </c>
      <c r="N37" s="2">
        <v>9.65</v>
      </c>
      <c r="O37" s="2">
        <v>230</v>
      </c>
      <c r="P37" s="2">
        <v>0.9</v>
      </c>
      <c r="Q37" s="2">
        <v>88</v>
      </c>
      <c r="R37" s="2">
        <v>0.3</v>
      </c>
      <c r="S37" s="2" t="s">
        <v>41</v>
      </c>
      <c r="T37" s="2">
        <v>166</v>
      </c>
      <c r="U37" s="2">
        <v>29</v>
      </c>
      <c r="V37" s="2">
        <v>0.8</v>
      </c>
      <c r="W37" s="2">
        <v>10</v>
      </c>
    </row>
    <row r="38" spans="1:23" s="2" customFormat="1" ht="12.75">
      <c r="A38" s="2">
        <v>37</v>
      </c>
      <c r="B38" s="4">
        <v>28</v>
      </c>
      <c r="C38" s="4"/>
      <c r="D38" s="2" t="s">
        <v>42</v>
      </c>
      <c r="G38" s="2">
        <v>36.45133175</v>
      </c>
      <c r="H38" s="2">
        <v>-108.7231746</v>
      </c>
      <c r="J38" s="2">
        <v>2034</v>
      </c>
      <c r="K38" s="2">
        <v>5595</v>
      </c>
      <c r="L38" s="2" t="s">
        <v>75</v>
      </c>
      <c r="M38" s="5">
        <v>31593</v>
      </c>
      <c r="N38" s="2">
        <v>9.33</v>
      </c>
      <c r="O38" s="2">
        <v>370</v>
      </c>
      <c r="P38" s="2">
        <v>1.8</v>
      </c>
      <c r="Q38" s="2">
        <v>130</v>
      </c>
      <c r="R38" s="2">
        <v>0.9</v>
      </c>
      <c r="S38" s="2">
        <v>0.2</v>
      </c>
      <c r="T38" s="2">
        <v>170</v>
      </c>
      <c r="U38" s="2">
        <v>36</v>
      </c>
      <c r="V38" s="2">
        <v>28</v>
      </c>
      <c r="W38" s="2">
        <v>71</v>
      </c>
    </row>
    <row r="39" spans="1:23" s="2" customFormat="1" ht="12.75">
      <c r="A39" s="2">
        <v>38</v>
      </c>
      <c r="B39" s="4" t="s">
        <v>32</v>
      </c>
      <c r="C39" s="4"/>
      <c r="D39" s="2" t="s">
        <v>42</v>
      </c>
      <c r="G39" s="2">
        <v>36.45133175</v>
      </c>
      <c r="H39" s="2">
        <v>-108.7231746</v>
      </c>
      <c r="J39" s="2">
        <v>2034</v>
      </c>
      <c r="K39" s="2">
        <v>5595</v>
      </c>
      <c r="L39" s="2" t="s">
        <v>75</v>
      </c>
      <c r="M39" s="5">
        <v>31975</v>
      </c>
      <c r="N39" s="2">
        <v>9.45</v>
      </c>
      <c r="O39" s="2">
        <v>570</v>
      </c>
      <c r="P39" s="2">
        <v>3.1</v>
      </c>
      <c r="Q39" s="2">
        <v>190</v>
      </c>
      <c r="R39" s="2">
        <v>1.2</v>
      </c>
      <c r="S39" s="2">
        <v>0.46</v>
      </c>
      <c r="T39" s="2">
        <v>164</v>
      </c>
      <c r="U39" s="2">
        <v>38</v>
      </c>
      <c r="V39" s="2">
        <v>64</v>
      </c>
      <c r="W39" s="2">
        <v>170</v>
      </c>
    </row>
    <row r="40" spans="1:23" s="2" customFormat="1" ht="12.75">
      <c r="A40" s="2">
        <v>39</v>
      </c>
      <c r="B40" s="4" t="s">
        <v>33</v>
      </c>
      <c r="C40" s="4"/>
      <c r="D40" s="2" t="s">
        <v>42</v>
      </c>
      <c r="G40" s="2">
        <v>36.45133175</v>
      </c>
      <c r="H40" s="2">
        <v>-108.7231746</v>
      </c>
      <c r="J40" s="2">
        <v>2034</v>
      </c>
      <c r="K40" s="2">
        <v>5595</v>
      </c>
      <c r="L40" s="2" t="s">
        <v>75</v>
      </c>
      <c r="M40" s="5">
        <v>32325</v>
      </c>
      <c r="N40" s="2">
        <v>9.26</v>
      </c>
      <c r="O40" s="2">
        <v>430</v>
      </c>
      <c r="P40" s="2">
        <v>2.1</v>
      </c>
      <c r="Q40" s="2">
        <v>160</v>
      </c>
      <c r="R40" s="2">
        <v>0.9</v>
      </c>
      <c r="S40" s="2">
        <v>0.37</v>
      </c>
      <c r="T40" s="2">
        <v>171</v>
      </c>
      <c r="U40" s="2">
        <v>364</v>
      </c>
      <c r="V40" s="2">
        <v>37</v>
      </c>
      <c r="W40" s="2">
        <v>90</v>
      </c>
    </row>
    <row r="41" spans="1:23" s="2" customFormat="1" ht="12.75">
      <c r="A41" s="2">
        <v>40</v>
      </c>
      <c r="B41" s="4">
        <v>29</v>
      </c>
      <c r="C41" s="4"/>
      <c r="D41" s="2" t="s">
        <v>42</v>
      </c>
      <c r="G41" s="2">
        <v>36.44371747</v>
      </c>
      <c r="H41" s="2">
        <v>-108.7641014</v>
      </c>
      <c r="J41" s="2">
        <v>1912</v>
      </c>
      <c r="K41" s="2">
        <v>5670</v>
      </c>
      <c r="L41" s="2" t="s">
        <v>75</v>
      </c>
      <c r="M41" s="5">
        <v>32323</v>
      </c>
      <c r="N41" s="2">
        <v>9.51</v>
      </c>
      <c r="O41" s="2">
        <v>290</v>
      </c>
      <c r="P41" s="2">
        <v>0.73</v>
      </c>
      <c r="Q41" s="2">
        <v>110</v>
      </c>
      <c r="R41" s="2">
        <v>0.4</v>
      </c>
      <c r="S41" s="2">
        <v>0.03</v>
      </c>
      <c r="T41" s="2">
        <v>200</v>
      </c>
      <c r="U41" s="2">
        <v>36</v>
      </c>
      <c r="V41" s="2">
        <v>2.5</v>
      </c>
      <c r="W41" s="2">
        <v>24</v>
      </c>
    </row>
    <row r="42" spans="1:23" s="2" customFormat="1" ht="12.75">
      <c r="A42" s="2">
        <v>41</v>
      </c>
      <c r="B42" s="4" t="s">
        <v>34</v>
      </c>
      <c r="C42" s="4"/>
      <c r="D42" s="2" t="s">
        <v>42</v>
      </c>
      <c r="G42" s="2">
        <v>36.44371747</v>
      </c>
      <c r="H42" s="2">
        <v>-108.7641014</v>
      </c>
      <c r="J42" s="2">
        <v>1912</v>
      </c>
      <c r="K42" s="2">
        <v>5670</v>
      </c>
      <c r="L42" s="2" t="s">
        <v>75</v>
      </c>
      <c r="M42" s="5">
        <v>32469</v>
      </c>
      <c r="N42" s="2">
        <v>9.41</v>
      </c>
      <c r="O42" s="2">
        <v>297</v>
      </c>
      <c r="P42" s="2">
        <v>0.86</v>
      </c>
      <c r="Q42" s="2">
        <v>120</v>
      </c>
      <c r="R42" s="2">
        <v>0.5</v>
      </c>
      <c r="S42" s="2" t="s">
        <v>41</v>
      </c>
      <c r="T42" s="2">
        <v>193</v>
      </c>
      <c r="U42" s="2">
        <v>38</v>
      </c>
      <c r="V42" s="2">
        <v>3</v>
      </c>
      <c r="W42" s="2">
        <v>22</v>
      </c>
    </row>
    <row r="43" spans="1:23" s="2" customFormat="1" ht="12.75">
      <c r="A43" s="2">
        <v>42</v>
      </c>
      <c r="B43" s="4">
        <v>30</v>
      </c>
      <c r="C43" s="4"/>
      <c r="D43" s="2" t="s">
        <v>42</v>
      </c>
      <c r="G43" s="2">
        <v>36.43705498</v>
      </c>
      <c r="H43" s="2">
        <v>-108.9049655</v>
      </c>
      <c r="J43" s="2">
        <v>1751</v>
      </c>
      <c r="K43" s="2">
        <v>6090</v>
      </c>
      <c r="L43" s="2" t="s">
        <v>75</v>
      </c>
      <c r="M43" s="5">
        <v>31981</v>
      </c>
      <c r="N43" s="2">
        <v>8.37</v>
      </c>
      <c r="O43" s="2">
        <v>220</v>
      </c>
      <c r="P43" s="2">
        <v>11</v>
      </c>
      <c r="Q43" s="2">
        <v>68</v>
      </c>
      <c r="R43" s="2">
        <v>2.3</v>
      </c>
      <c r="S43" s="2">
        <v>0.89</v>
      </c>
      <c r="T43" s="2">
        <v>200</v>
      </c>
      <c r="V43" s="2">
        <v>4.7</v>
      </c>
      <c r="W43" s="2">
        <v>13</v>
      </c>
    </row>
    <row r="44" spans="1:23" s="2" customFormat="1" ht="12.75">
      <c r="A44" s="2">
        <v>43</v>
      </c>
      <c r="B44" s="4" t="s">
        <v>35</v>
      </c>
      <c r="C44" s="4"/>
      <c r="D44" s="2" t="s">
        <v>42</v>
      </c>
      <c r="G44" s="2">
        <v>36.43705498</v>
      </c>
      <c r="H44" s="2">
        <v>-108.9049655</v>
      </c>
      <c r="J44" s="2">
        <v>1751</v>
      </c>
      <c r="K44" s="2">
        <v>6090</v>
      </c>
      <c r="L44" s="2" t="s">
        <v>75</v>
      </c>
      <c r="M44" s="5">
        <v>32513</v>
      </c>
      <c r="N44" s="2">
        <v>8.58</v>
      </c>
      <c r="O44" s="2">
        <v>216</v>
      </c>
      <c r="P44" s="2">
        <v>11</v>
      </c>
      <c r="Q44" s="2">
        <v>70</v>
      </c>
      <c r="R44" s="2">
        <v>1.9</v>
      </c>
      <c r="S44" s="2">
        <v>0.89</v>
      </c>
      <c r="T44" s="2">
        <v>200</v>
      </c>
      <c r="V44" s="2">
        <v>2.7</v>
      </c>
      <c r="W44" s="2">
        <v>13</v>
      </c>
    </row>
    <row r="45" spans="1:23" s="2" customFormat="1" ht="12.75">
      <c r="A45" s="2">
        <v>44</v>
      </c>
      <c r="B45" s="4">
        <v>31</v>
      </c>
      <c r="C45" s="4"/>
      <c r="D45" s="2" t="s">
        <v>42</v>
      </c>
      <c r="G45" s="2">
        <v>36.42182643</v>
      </c>
      <c r="H45" s="2">
        <v>-108.7907513</v>
      </c>
      <c r="J45" s="2">
        <v>2125</v>
      </c>
      <c r="K45" s="2">
        <v>5840</v>
      </c>
      <c r="L45" s="2" t="s">
        <v>75</v>
      </c>
      <c r="M45" s="5">
        <v>32513</v>
      </c>
      <c r="N45" s="2">
        <v>9.06</v>
      </c>
      <c r="O45" s="2">
        <v>174</v>
      </c>
      <c r="P45" s="2">
        <v>1.3</v>
      </c>
      <c r="Q45" s="2">
        <v>66</v>
      </c>
      <c r="R45" s="2">
        <v>0.7</v>
      </c>
      <c r="S45" s="2">
        <v>0.06</v>
      </c>
      <c r="T45" s="2">
        <v>134</v>
      </c>
      <c r="U45" s="2">
        <v>22</v>
      </c>
      <c r="V45" s="2">
        <v>1.6</v>
      </c>
      <c r="W45" s="2">
        <v>3</v>
      </c>
    </row>
    <row r="46" spans="1:23" s="2" customFormat="1" ht="12.75">
      <c r="A46" s="2">
        <v>45</v>
      </c>
      <c r="B46" s="4">
        <v>32</v>
      </c>
      <c r="C46" s="4"/>
      <c r="D46" s="2" t="s">
        <v>42</v>
      </c>
      <c r="G46" s="2">
        <v>36.40088718</v>
      </c>
      <c r="H46" s="2">
        <v>-108.7859924</v>
      </c>
      <c r="J46" s="2">
        <v>1691</v>
      </c>
      <c r="K46" s="2">
        <v>5830</v>
      </c>
      <c r="L46" s="2" t="s">
        <v>75</v>
      </c>
      <c r="M46" s="5">
        <v>31587</v>
      </c>
      <c r="N46" s="2">
        <v>9.05</v>
      </c>
      <c r="O46" s="2">
        <v>190</v>
      </c>
      <c r="P46" s="2">
        <v>1</v>
      </c>
      <c r="Q46" s="2">
        <v>71</v>
      </c>
      <c r="R46" s="2">
        <v>0.6</v>
      </c>
      <c r="S46" s="2">
        <v>0.07</v>
      </c>
      <c r="T46" s="2">
        <v>151</v>
      </c>
      <c r="U46" s="2">
        <v>14</v>
      </c>
      <c r="V46" s="2">
        <v>1.6</v>
      </c>
      <c r="W46" s="2">
        <v>5.6</v>
      </c>
    </row>
    <row r="47" spans="1:23" s="2" customFormat="1" ht="12.75">
      <c r="A47" s="2">
        <v>46</v>
      </c>
      <c r="B47" s="4" t="s">
        <v>36</v>
      </c>
      <c r="C47" s="4"/>
      <c r="D47" s="2" t="s">
        <v>42</v>
      </c>
      <c r="G47" s="2">
        <v>36.40088718</v>
      </c>
      <c r="H47" s="2">
        <v>-108.7859924</v>
      </c>
      <c r="J47" s="2">
        <v>1691</v>
      </c>
      <c r="K47" s="2">
        <v>5830</v>
      </c>
      <c r="L47" s="2" t="s">
        <v>75</v>
      </c>
      <c r="M47" s="5">
        <v>31973</v>
      </c>
      <c r="N47" s="2">
        <v>9.31</v>
      </c>
      <c r="O47" s="2">
        <v>190</v>
      </c>
      <c r="P47" s="2">
        <v>0.93</v>
      </c>
      <c r="Q47" s="2">
        <v>72</v>
      </c>
      <c r="R47" s="2">
        <v>0.6</v>
      </c>
      <c r="S47" s="2">
        <v>0.05</v>
      </c>
      <c r="T47" s="2">
        <v>144</v>
      </c>
      <c r="U47" s="2">
        <v>19</v>
      </c>
      <c r="V47" s="2">
        <v>1.5</v>
      </c>
      <c r="W47" s="2">
        <v>4.8</v>
      </c>
    </row>
    <row r="48" spans="1:23" s="2" customFormat="1" ht="12.75">
      <c r="A48" s="2">
        <v>47</v>
      </c>
      <c r="B48" s="4" t="s">
        <v>37</v>
      </c>
      <c r="C48" s="4"/>
      <c r="D48" s="2" t="s">
        <v>42</v>
      </c>
      <c r="G48" s="2">
        <v>36.40088718</v>
      </c>
      <c r="H48" s="2">
        <v>-108.7859924</v>
      </c>
      <c r="J48" s="2">
        <v>1691</v>
      </c>
      <c r="K48" s="2">
        <v>5905</v>
      </c>
      <c r="L48" s="2" t="s">
        <v>75</v>
      </c>
      <c r="M48" s="5">
        <v>32305</v>
      </c>
      <c r="N48" s="2">
        <v>9.42</v>
      </c>
      <c r="O48" s="2">
        <v>190</v>
      </c>
      <c r="P48" s="2">
        <v>0.95</v>
      </c>
      <c r="Q48" s="2">
        <v>71</v>
      </c>
      <c r="R48" s="2">
        <v>0.5</v>
      </c>
      <c r="S48" s="2">
        <v>0.06</v>
      </c>
      <c r="T48" s="2">
        <v>149</v>
      </c>
      <c r="U48" s="2">
        <v>34</v>
      </c>
      <c r="V48" s="2">
        <v>1.1</v>
      </c>
      <c r="W48" s="2">
        <v>5.2</v>
      </c>
    </row>
    <row r="49" spans="1:23" s="2" customFormat="1" ht="12.75">
      <c r="A49" s="2">
        <v>48</v>
      </c>
      <c r="B49" s="4">
        <v>33</v>
      </c>
      <c r="C49" s="4"/>
      <c r="D49" s="2" t="s">
        <v>42</v>
      </c>
      <c r="G49" s="2">
        <v>36.30475695</v>
      </c>
      <c r="H49" s="2">
        <v>-108.8050281</v>
      </c>
      <c r="J49" s="2">
        <v>2349</v>
      </c>
      <c r="K49" s="2">
        <v>5905</v>
      </c>
      <c r="L49" s="2" t="s">
        <v>75</v>
      </c>
      <c r="M49" s="5">
        <v>31973</v>
      </c>
      <c r="N49" s="2">
        <v>9.52</v>
      </c>
      <c r="O49" s="2">
        <v>290</v>
      </c>
      <c r="P49" s="2">
        <v>0.85</v>
      </c>
      <c r="Q49" s="2">
        <v>120</v>
      </c>
      <c r="R49" s="2">
        <v>0.5</v>
      </c>
      <c r="S49" s="2">
        <v>0.04</v>
      </c>
      <c r="T49" s="2">
        <v>168</v>
      </c>
      <c r="U49" s="2">
        <v>3</v>
      </c>
      <c r="V49" s="2">
        <v>12</v>
      </c>
      <c r="W49" s="2">
        <v>38</v>
      </c>
    </row>
    <row r="50" spans="1:23" s="2" customFormat="1" ht="12.75">
      <c r="A50" s="2">
        <v>49</v>
      </c>
      <c r="B50" s="4" t="s">
        <v>38</v>
      </c>
      <c r="C50" s="4"/>
      <c r="D50" s="2" t="s">
        <v>42</v>
      </c>
      <c r="G50" s="2">
        <v>36.30475695</v>
      </c>
      <c r="H50" s="2">
        <v>-108.8050281</v>
      </c>
      <c r="J50" s="2">
        <v>2349</v>
      </c>
      <c r="K50" s="2">
        <v>5905</v>
      </c>
      <c r="L50" s="2" t="s">
        <v>75</v>
      </c>
      <c r="M50" s="5">
        <v>32323</v>
      </c>
      <c r="N50" s="2">
        <v>9.53</v>
      </c>
      <c r="O50" s="2">
        <v>290</v>
      </c>
      <c r="P50" s="2">
        <v>0.66</v>
      </c>
      <c r="Q50" s="2">
        <v>110</v>
      </c>
      <c r="R50" s="2">
        <v>0.6</v>
      </c>
      <c r="S50" s="2">
        <v>0.01</v>
      </c>
      <c r="T50" s="2">
        <v>164</v>
      </c>
      <c r="V50" s="2">
        <v>8.4</v>
      </c>
      <c r="W50" s="2">
        <v>36</v>
      </c>
    </row>
    <row r="51" spans="1:23" s="2" customFormat="1" ht="12.75">
      <c r="A51" s="2">
        <v>50</v>
      </c>
      <c r="B51" s="4">
        <v>34</v>
      </c>
      <c r="C51" s="4"/>
      <c r="D51" s="2" t="s">
        <v>42</v>
      </c>
      <c r="G51" s="2">
        <v>36.27525163</v>
      </c>
      <c r="H51" s="2">
        <v>-108.8116906</v>
      </c>
      <c r="J51" s="2">
        <v>2518</v>
      </c>
      <c r="K51" s="2">
        <v>6010</v>
      </c>
      <c r="L51" s="2" t="s">
        <v>75</v>
      </c>
      <c r="M51" s="5">
        <v>31974</v>
      </c>
      <c r="N51" s="2">
        <v>8.96</v>
      </c>
      <c r="O51" s="2">
        <v>509</v>
      </c>
      <c r="P51" s="2">
        <v>1.9</v>
      </c>
      <c r="Q51" s="2">
        <v>190</v>
      </c>
      <c r="R51" s="2">
        <v>1.2</v>
      </c>
      <c r="S51" s="2">
        <v>0.19</v>
      </c>
      <c r="T51" s="2">
        <v>301</v>
      </c>
      <c r="U51" s="2">
        <v>17</v>
      </c>
      <c r="V51" s="2">
        <v>7.1</v>
      </c>
      <c r="W51" s="2">
        <v>130</v>
      </c>
    </row>
    <row r="52" spans="1:23" s="2" customFormat="1" ht="12.75">
      <c r="A52" s="2">
        <v>51</v>
      </c>
      <c r="B52" s="4" t="s">
        <v>39</v>
      </c>
      <c r="C52" s="4"/>
      <c r="D52" s="2" t="s">
        <v>42</v>
      </c>
      <c r="G52" s="2">
        <v>36.27525163</v>
      </c>
      <c r="H52" s="2">
        <v>-108.8116906</v>
      </c>
      <c r="J52" s="2">
        <v>2518</v>
      </c>
      <c r="K52" s="2">
        <v>6010</v>
      </c>
      <c r="L52" s="2" t="s">
        <v>75</v>
      </c>
      <c r="M52" s="5">
        <v>32469</v>
      </c>
      <c r="N52" s="2">
        <v>8.88</v>
      </c>
      <c r="O52" s="2">
        <v>510</v>
      </c>
      <c r="P52" s="2">
        <v>27</v>
      </c>
      <c r="Q52" s="2">
        <v>240</v>
      </c>
      <c r="R52" s="2">
        <v>1</v>
      </c>
      <c r="S52" s="2">
        <v>0.42</v>
      </c>
      <c r="T52" s="2">
        <v>295</v>
      </c>
      <c r="U52" s="2">
        <v>19</v>
      </c>
      <c r="V52" s="2">
        <v>7.8</v>
      </c>
      <c r="W52" s="2">
        <v>130</v>
      </c>
    </row>
    <row r="53" spans="1:23" s="2" customFormat="1" ht="12.75">
      <c r="A53" s="2">
        <v>52</v>
      </c>
      <c r="B53" s="4">
        <v>35</v>
      </c>
      <c r="C53" s="4"/>
      <c r="D53" s="2" t="s">
        <v>42</v>
      </c>
      <c r="G53" s="2">
        <v>36.25526416</v>
      </c>
      <c r="H53" s="2">
        <v>-108.3167627</v>
      </c>
      <c r="J53" s="2">
        <v>5250</v>
      </c>
      <c r="K53" s="2">
        <v>5750</v>
      </c>
      <c r="L53" s="2" t="s">
        <v>75</v>
      </c>
      <c r="M53" s="5">
        <v>31939</v>
      </c>
      <c r="N53" s="2">
        <v>7.88</v>
      </c>
      <c r="O53" s="2">
        <v>840</v>
      </c>
      <c r="P53" s="2">
        <v>12</v>
      </c>
      <c r="Q53" s="2">
        <v>359</v>
      </c>
      <c r="R53" s="2">
        <v>2.3</v>
      </c>
      <c r="S53" s="2">
        <v>0.09</v>
      </c>
      <c r="T53" s="2">
        <v>173</v>
      </c>
      <c r="U53" s="2">
        <v>0</v>
      </c>
      <c r="V53" s="2">
        <v>19</v>
      </c>
      <c r="W53" s="2">
        <v>430</v>
      </c>
    </row>
    <row r="54" spans="1:23" s="2" customFormat="1" ht="12.75">
      <c r="A54" s="2">
        <v>53</v>
      </c>
      <c r="B54" s="4">
        <v>36</v>
      </c>
      <c r="C54" s="4"/>
      <c r="D54" s="2" t="s">
        <v>42</v>
      </c>
      <c r="G54" s="2">
        <v>35.95735564</v>
      </c>
      <c r="H54" s="2">
        <v>-107.8970258</v>
      </c>
      <c r="J54" s="2">
        <v>3988</v>
      </c>
      <c r="K54" s="2">
        <v>6330</v>
      </c>
      <c r="L54" s="2" t="s">
        <v>75</v>
      </c>
      <c r="M54" s="5">
        <v>31526</v>
      </c>
      <c r="N54" s="2">
        <v>8.2</v>
      </c>
      <c r="O54" s="2">
        <v>1099</v>
      </c>
      <c r="P54" s="2">
        <v>13</v>
      </c>
      <c r="Q54" s="2">
        <v>340</v>
      </c>
      <c r="R54" s="2">
        <v>2.1</v>
      </c>
      <c r="S54" s="2">
        <v>0.15</v>
      </c>
      <c r="T54" s="2">
        <v>190</v>
      </c>
      <c r="U54" s="2">
        <v>6</v>
      </c>
      <c r="V54" s="2">
        <v>14</v>
      </c>
      <c r="W54" s="2">
        <v>560</v>
      </c>
    </row>
    <row r="55" spans="1:23" s="2" customFormat="1" ht="12.75">
      <c r="A55" s="2">
        <v>54</v>
      </c>
      <c r="B55" s="4" t="s">
        <v>40</v>
      </c>
      <c r="C55" s="4"/>
      <c r="D55" s="2" t="s">
        <v>42</v>
      </c>
      <c r="G55" s="2">
        <v>35.95735564</v>
      </c>
      <c r="H55" s="2">
        <v>-107.8970258</v>
      </c>
      <c r="J55" s="2">
        <v>3988</v>
      </c>
      <c r="K55" s="2">
        <v>6330</v>
      </c>
      <c r="L55" s="2" t="s">
        <v>75</v>
      </c>
      <c r="M55" s="5">
        <v>32103</v>
      </c>
      <c r="N55" s="2">
        <v>8.31</v>
      </c>
      <c r="O55" s="2">
        <v>1100</v>
      </c>
      <c r="P55" s="2">
        <v>1.4</v>
      </c>
      <c r="Q55" s="2">
        <v>200</v>
      </c>
      <c r="R55" s="2">
        <v>2</v>
      </c>
      <c r="S55" s="2">
        <v>0.32</v>
      </c>
      <c r="T55" s="2">
        <v>188</v>
      </c>
      <c r="U55" s="2">
        <v>5</v>
      </c>
      <c r="V55" s="2">
        <v>17</v>
      </c>
      <c r="W55" s="2">
        <v>580</v>
      </c>
    </row>
    <row r="56" spans="1:23" s="2" customFormat="1" ht="12.75">
      <c r="A56" s="2">
        <v>55</v>
      </c>
      <c r="B56" s="4">
        <v>37</v>
      </c>
      <c r="C56" s="4"/>
      <c r="D56" s="2" t="s">
        <v>42</v>
      </c>
      <c r="G56" s="2">
        <v>35.64659804</v>
      </c>
      <c r="H56" s="2">
        <v>-108.0431247</v>
      </c>
      <c r="J56" s="2">
        <v>2605</v>
      </c>
      <c r="K56" s="2">
        <v>6795</v>
      </c>
      <c r="L56" s="2" t="s">
        <v>75</v>
      </c>
      <c r="M56" s="5">
        <v>32052</v>
      </c>
      <c r="N56" s="2">
        <v>9.05</v>
      </c>
      <c r="O56" s="2">
        <v>550</v>
      </c>
      <c r="P56" s="2">
        <v>49</v>
      </c>
      <c r="Q56" s="2">
        <v>180</v>
      </c>
      <c r="R56" s="2">
        <v>0.9</v>
      </c>
      <c r="S56" s="2">
        <v>17</v>
      </c>
      <c r="T56" s="2">
        <v>308</v>
      </c>
      <c r="U56" s="2">
        <v>22</v>
      </c>
      <c r="V56" s="2">
        <v>6.5</v>
      </c>
      <c r="W56" s="2">
        <v>150</v>
      </c>
    </row>
    <row r="57" spans="1:23" s="2" customFormat="1" ht="12.75">
      <c r="A57" s="2">
        <v>56</v>
      </c>
      <c r="B57" s="4">
        <v>38</v>
      </c>
      <c r="C57" s="4"/>
      <c r="D57" s="2" t="s">
        <v>42</v>
      </c>
      <c r="G57" s="2">
        <v>35.59615346</v>
      </c>
      <c r="H57" s="2">
        <v>-108.6417971</v>
      </c>
      <c r="J57" s="2">
        <v>410</v>
      </c>
      <c r="K57" s="2">
        <v>6825</v>
      </c>
      <c r="L57" s="2" t="s">
        <v>75</v>
      </c>
      <c r="M57" s="5">
        <v>31959</v>
      </c>
      <c r="N57" s="2">
        <v>7.64</v>
      </c>
      <c r="O57" s="2">
        <v>720</v>
      </c>
      <c r="P57" s="2">
        <v>51</v>
      </c>
      <c r="Q57" s="2">
        <v>180</v>
      </c>
      <c r="R57" s="2">
        <v>2.6</v>
      </c>
      <c r="S57" s="2">
        <v>17</v>
      </c>
      <c r="T57" s="2">
        <v>344</v>
      </c>
      <c r="V57" s="2">
        <v>7.9</v>
      </c>
      <c r="W57" s="2">
        <v>290</v>
      </c>
    </row>
    <row r="58" spans="1:23" ht="12.75">
      <c r="A58">
        <v>57</v>
      </c>
      <c r="B58" s="3" t="s">
        <v>43</v>
      </c>
      <c r="D58" s="2" t="s">
        <v>62</v>
      </c>
      <c r="G58">
        <v>36.6319444444444</v>
      </c>
      <c r="H58">
        <v>-107.866111111111</v>
      </c>
      <c r="J58">
        <v>213</v>
      </c>
      <c r="K58">
        <v>1766</v>
      </c>
      <c r="L58" t="s">
        <v>63</v>
      </c>
      <c r="N58">
        <v>7.94</v>
      </c>
      <c r="P58">
        <v>458.51519999999994</v>
      </c>
      <c r="Q58">
        <v>798.1</v>
      </c>
      <c r="R58">
        <v>35.972</v>
      </c>
      <c r="S58">
        <v>203.0052</v>
      </c>
      <c r="T58">
        <v>120.17</v>
      </c>
      <c r="V58">
        <v>10.62</v>
      </c>
      <c r="W58">
        <v>2915.4210000000003</v>
      </c>
    </row>
    <row r="59" spans="1:23" ht="12.75">
      <c r="A59">
        <v>58</v>
      </c>
      <c r="B59" s="3" t="s">
        <v>44</v>
      </c>
      <c r="D59" s="2" t="s">
        <v>62</v>
      </c>
      <c r="G59">
        <v>36.545</v>
      </c>
      <c r="H59">
        <v>-107.972222222222</v>
      </c>
      <c r="J59">
        <v>390</v>
      </c>
      <c r="K59">
        <v>1964</v>
      </c>
      <c r="L59" t="s">
        <v>64</v>
      </c>
      <c r="N59">
        <v>8.2</v>
      </c>
      <c r="P59">
        <v>12.6252</v>
      </c>
      <c r="Q59">
        <v>182.62</v>
      </c>
      <c r="R59">
        <v>3.91</v>
      </c>
      <c r="S59">
        <v>4.49772</v>
      </c>
      <c r="T59">
        <v>254.37</v>
      </c>
      <c r="V59">
        <v>4.248</v>
      </c>
      <c r="W59">
        <v>184.4352</v>
      </c>
    </row>
    <row r="60" spans="1:23" ht="12.75">
      <c r="A60">
        <v>59</v>
      </c>
      <c r="B60" s="3" t="s">
        <v>45</v>
      </c>
      <c r="D60" s="2" t="s">
        <v>62</v>
      </c>
      <c r="G60">
        <v>36.5913</v>
      </c>
      <c r="H60">
        <v>-108.0395</v>
      </c>
      <c r="J60">
        <v>125</v>
      </c>
      <c r="K60">
        <v>1851</v>
      </c>
      <c r="L60" t="s">
        <v>65</v>
      </c>
      <c r="N60">
        <v>7.5</v>
      </c>
      <c r="P60">
        <v>73.54679999999999</v>
      </c>
      <c r="Q60">
        <v>296.7</v>
      </c>
      <c r="R60">
        <v>10.948</v>
      </c>
      <c r="S60">
        <v>10.818840000000002</v>
      </c>
      <c r="T60">
        <v>248.88</v>
      </c>
      <c r="V60">
        <v>6.018</v>
      </c>
      <c r="W60">
        <v>643.6020000000001</v>
      </c>
    </row>
    <row r="61" spans="1:23" ht="12.75">
      <c r="A61">
        <v>60</v>
      </c>
      <c r="B61" s="3" t="s">
        <v>46</v>
      </c>
      <c r="D61" s="2" t="s">
        <v>62</v>
      </c>
      <c r="G61">
        <v>36.61683</v>
      </c>
      <c r="H61">
        <v>-108.09442</v>
      </c>
      <c r="J61">
        <v>81</v>
      </c>
      <c r="K61">
        <v>1784</v>
      </c>
      <c r="L61" t="s">
        <v>64</v>
      </c>
      <c r="N61">
        <v>7.56</v>
      </c>
      <c r="P61">
        <v>99.198</v>
      </c>
      <c r="Q61">
        <v>236.9</v>
      </c>
      <c r="R61">
        <v>14.076</v>
      </c>
      <c r="S61">
        <v>38.04828</v>
      </c>
      <c r="T61">
        <v>239.12</v>
      </c>
      <c r="V61">
        <v>6.018</v>
      </c>
      <c r="W61">
        <v>595.572</v>
      </c>
    </row>
    <row r="62" spans="1:23" ht="12.75">
      <c r="A62">
        <v>61</v>
      </c>
      <c r="B62" s="3" t="s">
        <v>47</v>
      </c>
      <c r="D62" s="2" t="s">
        <v>62</v>
      </c>
      <c r="G62">
        <v>36.4038</v>
      </c>
      <c r="H62">
        <v>-107.8534</v>
      </c>
      <c r="J62">
        <v>170</v>
      </c>
      <c r="K62">
        <v>2092</v>
      </c>
      <c r="L62" t="s">
        <v>63</v>
      </c>
      <c r="N62">
        <v>9.57</v>
      </c>
      <c r="P62">
        <v>0.8016</v>
      </c>
      <c r="Q62">
        <v>215.28</v>
      </c>
      <c r="R62">
        <v>1.955</v>
      </c>
      <c r="S62">
        <v>0.24312000000000003</v>
      </c>
      <c r="T62">
        <v>261.69</v>
      </c>
      <c r="V62">
        <v>8.496</v>
      </c>
      <c r="W62">
        <v>154.65660000000003</v>
      </c>
    </row>
    <row r="63" spans="1:23" ht="12.75">
      <c r="A63">
        <v>62</v>
      </c>
      <c r="B63" s="3" t="s">
        <v>48</v>
      </c>
      <c r="D63" s="2" t="s">
        <v>62</v>
      </c>
      <c r="G63">
        <v>36.3089</v>
      </c>
      <c r="H63">
        <v>-107.3968</v>
      </c>
      <c r="J63">
        <v>303</v>
      </c>
      <c r="K63">
        <v>1980</v>
      </c>
      <c r="L63" t="s">
        <v>63</v>
      </c>
      <c r="N63">
        <v>9.79</v>
      </c>
      <c r="P63">
        <v>1.002</v>
      </c>
      <c r="Q63">
        <v>301.3</v>
      </c>
      <c r="R63">
        <v>1.955</v>
      </c>
      <c r="S63">
        <v>0.48624000000000006</v>
      </c>
      <c r="T63">
        <v>253.76</v>
      </c>
      <c r="V63">
        <v>9.204</v>
      </c>
      <c r="W63">
        <v>300.6678</v>
      </c>
    </row>
    <row r="64" spans="1:23" ht="12.75">
      <c r="A64">
        <v>63</v>
      </c>
      <c r="B64" s="3" t="s">
        <v>49</v>
      </c>
      <c r="D64" s="2" t="s">
        <v>62</v>
      </c>
      <c r="G64">
        <v>36.4589</v>
      </c>
      <c r="H64">
        <v>-107.7525</v>
      </c>
      <c r="J64">
        <v>146</v>
      </c>
      <c r="K64">
        <v>1978</v>
      </c>
      <c r="L64" t="s">
        <v>63</v>
      </c>
      <c r="N64">
        <v>9.56</v>
      </c>
      <c r="P64">
        <v>0.8016</v>
      </c>
      <c r="Q64">
        <v>207.46</v>
      </c>
      <c r="R64">
        <v>1.564</v>
      </c>
      <c r="S64">
        <v>0.24312000000000003</v>
      </c>
      <c r="T64">
        <v>292.19</v>
      </c>
      <c r="V64">
        <v>4.956</v>
      </c>
      <c r="W64">
        <v>126.79920000000001</v>
      </c>
    </row>
    <row r="65" spans="1:23" ht="12.75">
      <c r="A65">
        <v>64</v>
      </c>
      <c r="B65" s="3" t="s">
        <v>50</v>
      </c>
      <c r="D65" s="2" t="s">
        <v>62</v>
      </c>
      <c r="G65">
        <v>36.5508</v>
      </c>
      <c r="H65">
        <v>-107.9708</v>
      </c>
      <c r="J65">
        <v>250</v>
      </c>
      <c r="K65">
        <v>1964</v>
      </c>
      <c r="L65" t="s">
        <v>63</v>
      </c>
      <c r="N65">
        <v>8.27</v>
      </c>
      <c r="P65">
        <v>10.2204</v>
      </c>
      <c r="Q65">
        <v>160.54</v>
      </c>
      <c r="R65">
        <v>4.692</v>
      </c>
      <c r="S65">
        <v>4.98396</v>
      </c>
      <c r="T65">
        <v>252.54</v>
      </c>
      <c r="V65">
        <v>2.832</v>
      </c>
      <c r="W65">
        <v>151.7748</v>
      </c>
    </row>
    <row r="66" spans="1:23" ht="12.75">
      <c r="A66">
        <v>65</v>
      </c>
      <c r="B66" s="3" t="s">
        <v>51</v>
      </c>
      <c r="D66" s="2" t="s">
        <v>62</v>
      </c>
      <c r="G66">
        <v>36.3344444444444</v>
      </c>
      <c r="H66">
        <v>-107.840277777778</v>
      </c>
      <c r="J66">
        <v>257</v>
      </c>
      <c r="K66">
        <v>2093</v>
      </c>
      <c r="L66" t="s">
        <v>64</v>
      </c>
      <c r="N66">
        <v>9.67</v>
      </c>
      <c r="P66">
        <v>0.6012</v>
      </c>
      <c r="Q66">
        <v>183.31</v>
      </c>
      <c r="R66">
        <v>1.564</v>
      </c>
      <c r="S66">
        <v>0.24312000000000003</v>
      </c>
      <c r="T66">
        <v>238.51</v>
      </c>
      <c r="V66">
        <v>4.602</v>
      </c>
      <c r="W66">
        <v>88.3752</v>
      </c>
    </row>
    <row r="67" spans="1:23" ht="12.75">
      <c r="A67">
        <v>66</v>
      </c>
      <c r="B67" s="3" t="s">
        <v>52</v>
      </c>
      <c r="D67" s="2" t="s">
        <v>62</v>
      </c>
      <c r="G67">
        <v>36.3483</v>
      </c>
      <c r="H67">
        <v>-107.7429</v>
      </c>
      <c r="J67">
        <v>308</v>
      </c>
      <c r="K67">
        <v>2119</v>
      </c>
      <c r="L67" t="s">
        <v>64</v>
      </c>
      <c r="N67">
        <v>7.91</v>
      </c>
      <c r="P67">
        <v>18.036</v>
      </c>
      <c r="Q67">
        <v>255.3</v>
      </c>
      <c r="R67">
        <v>6.256</v>
      </c>
      <c r="S67">
        <v>16.289040000000004</v>
      </c>
      <c r="T67">
        <v>391.62</v>
      </c>
      <c r="V67">
        <v>2.832</v>
      </c>
      <c r="W67">
        <v>287.6997</v>
      </c>
    </row>
    <row r="68" spans="1:23" ht="12.75">
      <c r="A68">
        <v>67</v>
      </c>
      <c r="B68" s="3" t="s">
        <v>53</v>
      </c>
      <c r="D68" s="2" t="s">
        <v>62</v>
      </c>
      <c r="G68">
        <v>36.3905555555556</v>
      </c>
      <c r="H68">
        <v>-107.834166666667</v>
      </c>
      <c r="J68">
        <v>355</v>
      </c>
      <c r="K68">
        <v>2052</v>
      </c>
      <c r="L68" t="s">
        <v>66</v>
      </c>
      <c r="N68">
        <v>9</v>
      </c>
      <c r="P68">
        <v>0.8016</v>
      </c>
      <c r="Q68">
        <v>262.2</v>
      </c>
      <c r="R68">
        <v>1.955</v>
      </c>
      <c r="S68">
        <v>1.09404</v>
      </c>
      <c r="T68">
        <v>162.87</v>
      </c>
      <c r="V68">
        <v>3.894</v>
      </c>
      <c r="W68">
        <v>452.4426</v>
      </c>
    </row>
    <row r="69" spans="1:23" ht="12.75">
      <c r="A69">
        <v>68</v>
      </c>
      <c r="B69" s="3" t="s">
        <v>54</v>
      </c>
      <c r="D69" s="2" t="s">
        <v>62</v>
      </c>
      <c r="G69">
        <v>36.4494444444444</v>
      </c>
      <c r="H69">
        <v>-108.005</v>
      </c>
      <c r="J69">
        <v>132</v>
      </c>
      <c r="K69">
        <v>1883</v>
      </c>
      <c r="L69" t="s">
        <v>66</v>
      </c>
      <c r="N69">
        <v>9.48</v>
      </c>
      <c r="P69">
        <v>0.8016</v>
      </c>
      <c r="Q69">
        <v>218.27</v>
      </c>
      <c r="R69">
        <v>1.564</v>
      </c>
      <c r="S69">
        <v>0.24312000000000003</v>
      </c>
      <c r="T69">
        <v>296.46</v>
      </c>
      <c r="V69">
        <v>7.08</v>
      </c>
      <c r="W69">
        <v>130.6416</v>
      </c>
    </row>
    <row r="70" spans="1:23" ht="12.75">
      <c r="A70">
        <v>69</v>
      </c>
      <c r="B70" s="3" t="s">
        <v>55</v>
      </c>
      <c r="D70" s="2" t="s">
        <v>62</v>
      </c>
      <c r="G70">
        <v>36.4302777777778</v>
      </c>
      <c r="H70">
        <v>-108.062777777778</v>
      </c>
      <c r="J70">
        <v>119</v>
      </c>
      <c r="K70">
        <v>1913</v>
      </c>
      <c r="L70" t="s">
        <v>64</v>
      </c>
      <c r="N70">
        <v>9.86</v>
      </c>
      <c r="P70">
        <v>0.6012</v>
      </c>
      <c r="Q70">
        <v>239.2</v>
      </c>
      <c r="R70">
        <v>1.564</v>
      </c>
      <c r="S70">
        <v>0.36468</v>
      </c>
      <c r="T70">
        <v>174.46</v>
      </c>
      <c r="V70">
        <v>6.018</v>
      </c>
      <c r="W70">
        <v>255.9999</v>
      </c>
    </row>
    <row r="71" spans="1:23" ht="12.75">
      <c r="A71">
        <v>70</v>
      </c>
      <c r="B71" s="3" t="s">
        <v>56</v>
      </c>
      <c r="D71" s="2" t="s">
        <v>62</v>
      </c>
      <c r="G71">
        <v>36.196111</v>
      </c>
      <c r="H71">
        <v>-107.748333333</v>
      </c>
      <c r="J71">
        <v>167</v>
      </c>
      <c r="K71">
        <v>2074</v>
      </c>
      <c r="L71" t="s">
        <v>64</v>
      </c>
      <c r="N71">
        <v>9</v>
      </c>
      <c r="P71">
        <v>2.004</v>
      </c>
      <c r="Q71">
        <v>276</v>
      </c>
      <c r="R71">
        <v>3.128</v>
      </c>
      <c r="S71">
        <v>1.3371600000000001</v>
      </c>
      <c r="T71">
        <v>276.94</v>
      </c>
      <c r="V71">
        <v>4.602</v>
      </c>
      <c r="W71">
        <v>359.2644</v>
      </c>
    </row>
    <row r="72" spans="1:23" ht="12.75">
      <c r="A72">
        <v>71</v>
      </c>
      <c r="B72" s="3" t="s">
        <v>57</v>
      </c>
      <c r="D72" s="2" t="s">
        <v>62</v>
      </c>
      <c r="G72">
        <v>36.2308</v>
      </c>
      <c r="H72">
        <v>-107.5467</v>
      </c>
      <c r="J72">
        <v>581</v>
      </c>
      <c r="K72">
        <v>2174</v>
      </c>
      <c r="L72" t="s">
        <v>64</v>
      </c>
      <c r="N72">
        <v>9.4</v>
      </c>
      <c r="P72">
        <v>1.002</v>
      </c>
      <c r="Q72">
        <v>227.7</v>
      </c>
      <c r="R72">
        <v>1.955</v>
      </c>
      <c r="S72">
        <v>0.36468</v>
      </c>
      <c r="T72">
        <v>278.16</v>
      </c>
      <c r="V72">
        <v>6.018</v>
      </c>
      <c r="W72">
        <v>187.317</v>
      </c>
    </row>
    <row r="73" spans="1:23" ht="12.75">
      <c r="A73">
        <v>72</v>
      </c>
      <c r="B73" s="3" t="s">
        <v>58</v>
      </c>
      <c r="D73" s="2" t="s">
        <v>62</v>
      </c>
      <c r="G73">
        <v>36.5108333333333</v>
      </c>
      <c r="H73">
        <v>-107.604722222222</v>
      </c>
      <c r="J73">
        <v>280</v>
      </c>
      <c r="K73">
        <v>1838</v>
      </c>
      <c r="L73" t="s">
        <v>63</v>
      </c>
      <c r="N73">
        <v>8.9</v>
      </c>
      <c r="P73">
        <v>10.8216</v>
      </c>
      <c r="Q73">
        <v>328.9</v>
      </c>
      <c r="R73">
        <v>3.519</v>
      </c>
      <c r="S73">
        <v>3.76836</v>
      </c>
      <c r="T73">
        <v>243.39</v>
      </c>
      <c r="V73">
        <v>6.018</v>
      </c>
      <c r="W73">
        <v>542.739</v>
      </c>
    </row>
    <row r="74" spans="1:23" ht="12.75">
      <c r="A74">
        <v>73</v>
      </c>
      <c r="B74" s="3" t="s">
        <v>59</v>
      </c>
      <c r="D74" s="2" t="s">
        <v>62</v>
      </c>
      <c r="G74">
        <v>36.4777777777778</v>
      </c>
      <c r="H74">
        <v>-107.527777777778</v>
      </c>
      <c r="J74">
        <v>194</v>
      </c>
      <c r="K74">
        <v>1876</v>
      </c>
      <c r="L74" t="s">
        <v>63</v>
      </c>
      <c r="N74">
        <v>8.42</v>
      </c>
      <c r="P74">
        <v>11.422799999999999</v>
      </c>
      <c r="Q74">
        <v>204.47</v>
      </c>
      <c r="R74">
        <v>3.519</v>
      </c>
      <c r="S74">
        <v>1.9449600000000002</v>
      </c>
      <c r="T74">
        <v>281.82</v>
      </c>
      <c r="V74">
        <v>3.186</v>
      </c>
      <c r="W74">
        <v>219.0168</v>
      </c>
    </row>
    <row r="75" spans="1:23" ht="12.75">
      <c r="A75">
        <v>74</v>
      </c>
      <c r="B75" s="3" t="s">
        <v>60</v>
      </c>
      <c r="D75" s="2" t="s">
        <v>62</v>
      </c>
      <c r="G75">
        <v>36.4041666666667</v>
      </c>
      <c r="H75">
        <v>-107.852777777778</v>
      </c>
      <c r="J75">
        <v>295</v>
      </c>
      <c r="K75">
        <v>2083</v>
      </c>
      <c r="L75" t="s">
        <v>63</v>
      </c>
      <c r="N75">
        <v>9.14</v>
      </c>
      <c r="P75">
        <v>7.013999999999999</v>
      </c>
      <c r="Q75">
        <v>722.2</v>
      </c>
      <c r="R75">
        <v>5.865</v>
      </c>
      <c r="S75">
        <v>5.10552</v>
      </c>
      <c r="T75">
        <v>159.21</v>
      </c>
      <c r="V75">
        <v>10.974</v>
      </c>
      <c r="W75">
        <v>1709.8680000000002</v>
      </c>
    </row>
    <row r="76" spans="1:23" ht="12.75">
      <c r="A76">
        <v>75</v>
      </c>
      <c r="B76" s="3" t="s">
        <v>61</v>
      </c>
      <c r="D76" s="2" t="s">
        <v>62</v>
      </c>
      <c r="G76">
        <v>36.4858</v>
      </c>
      <c r="H76">
        <v>-107.8429</v>
      </c>
      <c r="J76">
        <v>442</v>
      </c>
      <c r="K76">
        <v>2005</v>
      </c>
      <c r="L76" t="s">
        <v>67</v>
      </c>
      <c r="N76">
        <v>9.4</v>
      </c>
      <c r="P76">
        <v>1.002</v>
      </c>
      <c r="Q76">
        <v>166.06</v>
      </c>
      <c r="R76">
        <v>1.564</v>
      </c>
      <c r="S76">
        <v>0.24312000000000003</v>
      </c>
      <c r="T76">
        <v>245.83</v>
      </c>
      <c r="V76">
        <v>2.832</v>
      </c>
      <c r="W76">
        <v>92.2176</v>
      </c>
    </row>
    <row r="77" spans="1:23" ht="12.75">
      <c r="A77">
        <v>76</v>
      </c>
      <c r="B77" s="3" t="s">
        <v>68</v>
      </c>
      <c r="D77" s="2" t="s">
        <v>72</v>
      </c>
      <c r="G77">
        <v>36.3344444444444</v>
      </c>
      <c r="H77">
        <v>-107.840277777778</v>
      </c>
      <c r="J77">
        <v>847</v>
      </c>
      <c r="K77">
        <v>6875</v>
      </c>
      <c r="L77" t="s">
        <v>64</v>
      </c>
      <c r="N77">
        <v>9.62</v>
      </c>
      <c r="P77">
        <v>1</v>
      </c>
      <c r="Q77">
        <v>180.09</v>
      </c>
      <c r="R77">
        <v>0.78</v>
      </c>
      <c r="S77">
        <v>0</v>
      </c>
      <c r="T77">
        <v>267</v>
      </c>
      <c r="U77">
        <v>43</v>
      </c>
      <c r="V77">
        <v>3.54</v>
      </c>
      <c r="W77">
        <v>90.72</v>
      </c>
    </row>
    <row r="78" spans="1:23" ht="12.75">
      <c r="A78">
        <v>77</v>
      </c>
      <c r="B78" s="3" t="s">
        <v>69</v>
      </c>
      <c r="D78" s="2" t="s">
        <v>72</v>
      </c>
      <c r="G78">
        <v>36.1961111111111</v>
      </c>
      <c r="H78">
        <v>-107.748333333333</v>
      </c>
      <c r="J78">
        <v>547</v>
      </c>
      <c r="K78">
        <v>6812</v>
      </c>
      <c r="L78" t="s">
        <v>64</v>
      </c>
      <c r="N78">
        <v>8.96</v>
      </c>
      <c r="P78">
        <v>1</v>
      </c>
      <c r="Q78">
        <v>270.02</v>
      </c>
      <c r="R78">
        <v>0.78</v>
      </c>
      <c r="S78">
        <v>0.6</v>
      </c>
      <c r="T78">
        <v>290</v>
      </c>
      <c r="U78">
        <v>17</v>
      </c>
      <c r="V78">
        <v>6.372</v>
      </c>
      <c r="W78">
        <v>339.84</v>
      </c>
    </row>
    <row r="79" spans="1:23" ht="12.75">
      <c r="A79">
        <v>78</v>
      </c>
      <c r="B79" s="3" t="s">
        <v>70</v>
      </c>
      <c r="D79" s="2" t="s">
        <v>72</v>
      </c>
      <c r="G79">
        <v>36.4569444444444</v>
      </c>
      <c r="H79">
        <v>-107.844166666667</v>
      </c>
      <c r="J79">
        <v>1250</v>
      </c>
      <c r="K79">
        <v>6583</v>
      </c>
      <c r="L79" t="s">
        <v>64</v>
      </c>
      <c r="N79">
        <v>8.47</v>
      </c>
      <c r="P79">
        <v>9.2</v>
      </c>
      <c r="Q79">
        <v>243.11</v>
      </c>
      <c r="R79">
        <v>0.78</v>
      </c>
      <c r="S79">
        <v>0</v>
      </c>
      <c r="T79">
        <v>270</v>
      </c>
      <c r="U79">
        <v>0</v>
      </c>
      <c r="V79">
        <v>8.142</v>
      </c>
      <c r="W79">
        <v>314.88</v>
      </c>
    </row>
    <row r="80" spans="1:23" ht="12.75">
      <c r="A80">
        <v>79</v>
      </c>
      <c r="B80" s="3" t="s">
        <v>71</v>
      </c>
      <c r="D80" s="2" t="s">
        <v>72</v>
      </c>
      <c r="G80">
        <v>36.2638888888889</v>
      </c>
      <c r="H80">
        <v>-107.893611111111</v>
      </c>
      <c r="J80">
        <v>373</v>
      </c>
      <c r="K80">
        <v>6639</v>
      </c>
      <c r="L80" t="s">
        <v>64</v>
      </c>
      <c r="N80">
        <v>8.51</v>
      </c>
      <c r="P80">
        <v>15</v>
      </c>
      <c r="Q80">
        <v>450.11</v>
      </c>
      <c r="R80">
        <v>0.78</v>
      </c>
      <c r="S80">
        <v>4.2</v>
      </c>
      <c r="T80">
        <v>234</v>
      </c>
      <c r="U80">
        <v>14</v>
      </c>
      <c r="V80">
        <v>91.686</v>
      </c>
      <c r="W80">
        <v>659.52</v>
      </c>
    </row>
    <row r="81" spans="1:23" ht="12.75">
      <c r="A81">
        <v>80</v>
      </c>
      <c r="B81" s="3">
        <v>628</v>
      </c>
      <c r="D81" s="2" t="s">
        <v>264</v>
      </c>
      <c r="G81">
        <v>35.5316666666667</v>
      </c>
      <c r="H81">
        <v>-108.274166666667</v>
      </c>
      <c r="I81" t="s">
        <v>265</v>
      </c>
      <c r="J81">
        <v>1495</v>
      </c>
      <c r="K81">
        <v>7520</v>
      </c>
      <c r="L81" t="s">
        <v>247</v>
      </c>
      <c r="M81" s="1">
        <v>25729</v>
      </c>
      <c r="N81">
        <v>9.4</v>
      </c>
      <c r="O81">
        <v>249</v>
      </c>
      <c r="P81">
        <v>2</v>
      </c>
      <c r="Q81">
        <v>170</v>
      </c>
      <c r="R81">
        <v>3</v>
      </c>
      <c r="S81">
        <v>0.6</v>
      </c>
      <c r="T81">
        <v>180</v>
      </c>
      <c r="U81">
        <v>68</v>
      </c>
      <c r="V81">
        <v>34</v>
      </c>
      <c r="W81">
        <v>63</v>
      </c>
    </row>
    <row r="82" spans="1:23" ht="12.75">
      <c r="A82">
        <v>81</v>
      </c>
      <c r="B82" s="3">
        <v>883</v>
      </c>
      <c r="D82" s="2" t="s">
        <v>264</v>
      </c>
      <c r="G82">
        <v>35.5886111111111</v>
      </c>
      <c r="H82">
        <v>-108.480555555556</v>
      </c>
      <c r="I82" t="s">
        <v>266</v>
      </c>
      <c r="J82">
        <v>1052</v>
      </c>
      <c r="K82">
        <v>7115</v>
      </c>
      <c r="L82" t="s">
        <v>247</v>
      </c>
      <c r="M82" s="1">
        <v>27073</v>
      </c>
      <c r="N82">
        <v>8.5</v>
      </c>
      <c r="O82">
        <v>303</v>
      </c>
      <c r="P82">
        <v>20</v>
      </c>
      <c r="Q82">
        <v>100</v>
      </c>
      <c r="R82">
        <v>2</v>
      </c>
      <c r="S82">
        <v>1.6</v>
      </c>
      <c r="T82">
        <v>250</v>
      </c>
      <c r="U82">
        <v>14</v>
      </c>
      <c r="V82">
        <v>14</v>
      </c>
      <c r="W82">
        <v>29</v>
      </c>
    </row>
    <row r="83" spans="1:23" ht="12.75">
      <c r="A83">
        <v>82</v>
      </c>
      <c r="B83" s="3">
        <v>1244</v>
      </c>
      <c r="D83" s="2" t="s">
        <v>264</v>
      </c>
      <c r="G83">
        <v>35.9225</v>
      </c>
      <c r="H83">
        <v>-107.492777777778</v>
      </c>
      <c r="I83" t="s">
        <v>267</v>
      </c>
      <c r="J83">
        <v>4992</v>
      </c>
      <c r="K83">
        <v>6633</v>
      </c>
      <c r="L83" t="s">
        <v>247</v>
      </c>
      <c r="M83" s="1">
        <v>27508</v>
      </c>
      <c r="O83">
        <v>2740</v>
      </c>
      <c r="P83">
        <v>67</v>
      </c>
      <c r="Q83">
        <v>850</v>
      </c>
      <c r="R83">
        <v>8.9</v>
      </c>
      <c r="S83">
        <v>5.8</v>
      </c>
      <c r="T83">
        <v>615</v>
      </c>
      <c r="V83">
        <v>62</v>
      </c>
      <c r="W83">
        <v>1400</v>
      </c>
    </row>
    <row r="84" spans="1:23" ht="12.75">
      <c r="A84">
        <v>83</v>
      </c>
      <c r="B84" s="3" t="s">
        <v>76</v>
      </c>
      <c r="D84" s="2" t="s">
        <v>264</v>
      </c>
      <c r="G84">
        <v>36.8322222222222</v>
      </c>
      <c r="H84">
        <v>-109.019166666667</v>
      </c>
      <c r="I84" t="s">
        <v>268</v>
      </c>
      <c r="J84">
        <v>466</v>
      </c>
      <c r="K84">
        <v>5680</v>
      </c>
      <c r="L84" t="s">
        <v>247</v>
      </c>
      <c r="M84" s="1">
        <v>25860</v>
      </c>
      <c r="N84">
        <v>7.8</v>
      </c>
      <c r="O84">
        <v>462</v>
      </c>
      <c r="P84">
        <v>50</v>
      </c>
      <c r="Q84">
        <v>62</v>
      </c>
      <c r="R84">
        <v>2</v>
      </c>
      <c r="S84">
        <v>13</v>
      </c>
      <c r="T84">
        <v>230</v>
      </c>
      <c r="U84">
        <v>0</v>
      </c>
      <c r="V84">
        <v>20</v>
      </c>
      <c r="W84">
        <v>92</v>
      </c>
    </row>
    <row r="85" spans="1:23" ht="12.75">
      <c r="A85">
        <v>84</v>
      </c>
      <c r="B85" s="3">
        <v>1399</v>
      </c>
      <c r="D85" s="2" t="s">
        <v>264</v>
      </c>
      <c r="G85">
        <v>36.0469444444444</v>
      </c>
      <c r="H85">
        <v>-107.787777777778</v>
      </c>
      <c r="I85" t="s">
        <v>269</v>
      </c>
      <c r="J85">
        <v>5744</v>
      </c>
      <c r="K85">
        <v>6415</v>
      </c>
      <c r="L85" t="s">
        <v>247</v>
      </c>
      <c r="M85" s="1">
        <v>28693</v>
      </c>
      <c r="N85">
        <v>7.7</v>
      </c>
      <c r="O85">
        <v>10800</v>
      </c>
      <c r="P85">
        <v>71</v>
      </c>
      <c r="Q85">
        <v>3600</v>
      </c>
      <c r="R85">
        <v>22</v>
      </c>
      <c r="S85">
        <v>14</v>
      </c>
      <c r="T85">
        <v>232</v>
      </c>
      <c r="U85">
        <v>0</v>
      </c>
      <c r="V85">
        <v>550</v>
      </c>
      <c r="W85">
        <v>6400</v>
      </c>
    </row>
    <row r="86" spans="1:23" ht="12.75">
      <c r="A86">
        <v>85</v>
      </c>
      <c r="B86" s="3" t="s">
        <v>77</v>
      </c>
      <c r="D86" s="2" t="s">
        <v>264</v>
      </c>
      <c r="G86">
        <v>36.8322222222222</v>
      </c>
      <c r="H86">
        <v>-109.019166666667</v>
      </c>
      <c r="I86" t="s">
        <v>268</v>
      </c>
      <c r="J86">
        <v>466</v>
      </c>
      <c r="K86">
        <v>5680</v>
      </c>
      <c r="L86" t="s">
        <v>247</v>
      </c>
      <c r="M86" s="1">
        <v>25852</v>
      </c>
      <c r="N86">
        <v>7.9</v>
      </c>
      <c r="O86">
        <v>665</v>
      </c>
      <c r="P86">
        <v>44</v>
      </c>
      <c r="Q86">
        <v>140</v>
      </c>
      <c r="R86">
        <v>2</v>
      </c>
      <c r="S86">
        <v>18</v>
      </c>
      <c r="T86">
        <v>230</v>
      </c>
      <c r="U86">
        <v>0</v>
      </c>
      <c r="V86">
        <v>49</v>
      </c>
      <c r="W86">
        <v>220</v>
      </c>
    </row>
    <row r="87" spans="1:23" ht="12.75">
      <c r="A87">
        <v>86</v>
      </c>
      <c r="B87" s="3">
        <v>1096</v>
      </c>
      <c r="D87" s="2" t="s">
        <v>264</v>
      </c>
      <c r="G87">
        <v>36.8105555555555</v>
      </c>
      <c r="H87">
        <v>-108.865</v>
      </c>
      <c r="I87" t="s">
        <v>270</v>
      </c>
      <c r="J87">
        <v>1845</v>
      </c>
      <c r="K87">
        <v>5110</v>
      </c>
      <c r="L87" t="s">
        <v>247</v>
      </c>
      <c r="M87" s="1">
        <v>25463</v>
      </c>
      <c r="N87">
        <v>8.2</v>
      </c>
      <c r="O87">
        <v>6580</v>
      </c>
      <c r="P87">
        <v>72</v>
      </c>
      <c r="Q87">
        <v>2200</v>
      </c>
      <c r="R87">
        <v>9</v>
      </c>
      <c r="S87">
        <v>28</v>
      </c>
      <c r="T87">
        <v>480</v>
      </c>
      <c r="U87">
        <v>10</v>
      </c>
      <c r="V87">
        <v>1100</v>
      </c>
      <c r="W87">
        <v>2800</v>
      </c>
    </row>
    <row r="88" spans="1:23" ht="12.75">
      <c r="A88">
        <v>87</v>
      </c>
      <c r="B88" s="3" t="s">
        <v>78</v>
      </c>
      <c r="D88" s="2" t="s">
        <v>264</v>
      </c>
      <c r="G88">
        <v>36.77</v>
      </c>
      <c r="H88">
        <v>-108.899166666667</v>
      </c>
      <c r="I88" t="s">
        <v>271</v>
      </c>
      <c r="J88">
        <v>695</v>
      </c>
      <c r="K88">
        <v>5270</v>
      </c>
      <c r="L88" t="s">
        <v>75</v>
      </c>
      <c r="M88" s="1">
        <v>22033</v>
      </c>
      <c r="N88">
        <v>8.1</v>
      </c>
      <c r="O88">
        <v>912</v>
      </c>
      <c r="P88">
        <v>5.6</v>
      </c>
      <c r="Q88">
        <v>360</v>
      </c>
      <c r="R88">
        <v>2</v>
      </c>
      <c r="S88">
        <v>0.5</v>
      </c>
      <c r="T88">
        <v>550</v>
      </c>
      <c r="U88">
        <v>0</v>
      </c>
      <c r="V88">
        <v>200</v>
      </c>
      <c r="W88">
        <v>52</v>
      </c>
    </row>
    <row r="89" spans="1:23" ht="12.75">
      <c r="A89">
        <v>88</v>
      </c>
      <c r="B89" s="3" t="s">
        <v>79</v>
      </c>
      <c r="D89" s="2" t="s">
        <v>264</v>
      </c>
      <c r="G89">
        <v>36.4227777777778</v>
      </c>
      <c r="H89">
        <v>-108.875277777778</v>
      </c>
      <c r="I89" t="s">
        <v>272</v>
      </c>
      <c r="J89">
        <v>1475</v>
      </c>
      <c r="K89">
        <v>5990</v>
      </c>
      <c r="L89" t="s">
        <v>75</v>
      </c>
      <c r="M89" s="1">
        <v>24730</v>
      </c>
      <c r="O89">
        <v>116</v>
      </c>
      <c r="P89">
        <v>7</v>
      </c>
      <c r="Q89">
        <v>57</v>
      </c>
      <c r="R89">
        <v>2</v>
      </c>
      <c r="S89">
        <v>0.6</v>
      </c>
      <c r="T89">
        <v>120</v>
      </c>
      <c r="U89">
        <v>24</v>
      </c>
      <c r="V89">
        <v>4.6</v>
      </c>
      <c r="W89">
        <v>11</v>
      </c>
    </row>
    <row r="90" spans="1:23" ht="12.75">
      <c r="A90">
        <v>89</v>
      </c>
      <c r="B90" s="3" t="s">
        <v>80</v>
      </c>
      <c r="D90" s="2" t="s">
        <v>264</v>
      </c>
      <c r="G90">
        <v>36.4263888888889</v>
      </c>
      <c r="H90">
        <v>-108.876111111111</v>
      </c>
      <c r="I90" t="s">
        <v>273</v>
      </c>
      <c r="J90">
        <v>1100</v>
      </c>
      <c r="K90">
        <v>6000</v>
      </c>
      <c r="L90" t="s">
        <v>75</v>
      </c>
      <c r="M90" s="1">
        <v>24730</v>
      </c>
      <c r="N90">
        <v>8.8</v>
      </c>
      <c r="O90">
        <v>120</v>
      </c>
      <c r="P90">
        <v>17</v>
      </c>
      <c r="Q90">
        <v>43</v>
      </c>
      <c r="R90">
        <v>24</v>
      </c>
      <c r="S90">
        <v>0.6</v>
      </c>
      <c r="T90">
        <v>150</v>
      </c>
      <c r="U90">
        <v>0</v>
      </c>
      <c r="V90">
        <v>4.6</v>
      </c>
      <c r="W90">
        <v>8</v>
      </c>
    </row>
    <row r="91" spans="1:23" ht="12.75">
      <c r="A91">
        <v>90</v>
      </c>
      <c r="B91" s="3" t="s">
        <v>81</v>
      </c>
      <c r="D91" s="2" t="s">
        <v>264</v>
      </c>
      <c r="G91">
        <v>35.5794444444444</v>
      </c>
      <c r="H91">
        <v>-108.318888888889</v>
      </c>
      <c r="I91" t="s">
        <v>274</v>
      </c>
      <c r="J91">
        <v>1000</v>
      </c>
      <c r="K91">
        <v>7158</v>
      </c>
      <c r="L91" t="s">
        <v>75</v>
      </c>
      <c r="M91" s="1">
        <v>26729</v>
      </c>
      <c r="N91">
        <v>8.9</v>
      </c>
      <c r="O91">
        <v>608</v>
      </c>
      <c r="P91">
        <v>6</v>
      </c>
      <c r="Q91">
        <v>200</v>
      </c>
      <c r="R91">
        <v>1</v>
      </c>
      <c r="S91">
        <v>1.2</v>
      </c>
      <c r="T91">
        <v>220</v>
      </c>
      <c r="U91">
        <v>23</v>
      </c>
      <c r="V91">
        <v>26</v>
      </c>
      <c r="W91">
        <v>170</v>
      </c>
    </row>
    <row r="92" spans="1:23" ht="12.75">
      <c r="A92">
        <v>91</v>
      </c>
      <c r="B92" s="3">
        <v>861</v>
      </c>
      <c r="D92" s="2" t="s">
        <v>264</v>
      </c>
      <c r="G92">
        <v>35.5797222222222</v>
      </c>
      <c r="H92">
        <v>-108.319166666667</v>
      </c>
      <c r="I92" t="s">
        <v>275</v>
      </c>
      <c r="J92">
        <v>1200</v>
      </c>
      <c r="K92">
        <v>7195</v>
      </c>
      <c r="L92" t="s">
        <v>75</v>
      </c>
      <c r="M92" s="1">
        <v>26729</v>
      </c>
      <c r="N92">
        <v>8.9</v>
      </c>
      <c r="O92">
        <v>481</v>
      </c>
      <c r="P92">
        <v>6</v>
      </c>
      <c r="Q92">
        <v>200</v>
      </c>
      <c r="R92">
        <v>1</v>
      </c>
      <c r="S92">
        <v>1.2</v>
      </c>
      <c r="T92">
        <v>220</v>
      </c>
      <c r="U92">
        <v>23</v>
      </c>
      <c r="V92">
        <v>25</v>
      </c>
      <c r="W92">
        <v>170</v>
      </c>
    </row>
    <row r="93" spans="1:23" ht="12.75">
      <c r="A93">
        <v>92</v>
      </c>
      <c r="B93" s="3">
        <v>880</v>
      </c>
      <c r="D93" s="2" t="s">
        <v>264</v>
      </c>
      <c r="G93">
        <v>35.6227777777778</v>
      </c>
      <c r="H93">
        <v>-108.553333333333</v>
      </c>
      <c r="I93" t="s">
        <v>276</v>
      </c>
      <c r="J93">
        <v>450</v>
      </c>
      <c r="K93">
        <v>6800</v>
      </c>
      <c r="L93" t="s">
        <v>75</v>
      </c>
      <c r="M93" s="1">
        <v>27067</v>
      </c>
      <c r="N93">
        <v>8.7</v>
      </c>
      <c r="O93">
        <v>487</v>
      </c>
      <c r="P93">
        <v>8</v>
      </c>
      <c r="Q93">
        <v>170</v>
      </c>
      <c r="R93">
        <v>2</v>
      </c>
      <c r="S93">
        <v>1.2</v>
      </c>
      <c r="T93">
        <v>210</v>
      </c>
      <c r="U93">
        <v>15</v>
      </c>
      <c r="V93">
        <v>11</v>
      </c>
      <c r="W93">
        <v>160</v>
      </c>
    </row>
    <row r="94" spans="1:23" ht="12.75">
      <c r="A94">
        <v>93</v>
      </c>
      <c r="B94" s="3">
        <v>2349</v>
      </c>
      <c r="D94" s="2" t="s">
        <v>264</v>
      </c>
      <c r="G94">
        <v>36.2555555555556</v>
      </c>
      <c r="H94">
        <v>-108.321944444444</v>
      </c>
      <c r="I94" t="s">
        <v>277</v>
      </c>
      <c r="J94">
        <v>5200</v>
      </c>
      <c r="K94">
        <v>5746</v>
      </c>
      <c r="L94" t="s">
        <v>75</v>
      </c>
      <c r="M94" s="1">
        <v>26932</v>
      </c>
      <c r="N94">
        <v>8.1</v>
      </c>
      <c r="O94">
        <v>950</v>
      </c>
      <c r="P94">
        <v>38</v>
      </c>
      <c r="Q94">
        <v>260</v>
      </c>
      <c r="R94">
        <v>2</v>
      </c>
      <c r="S94">
        <v>1.2</v>
      </c>
      <c r="T94">
        <v>170</v>
      </c>
      <c r="U94">
        <v>0</v>
      </c>
      <c r="V94">
        <v>18</v>
      </c>
      <c r="W94">
        <v>510</v>
      </c>
    </row>
    <row r="95" spans="1:23" ht="12.75">
      <c r="A95">
        <v>94</v>
      </c>
      <c r="B95" s="3" t="s">
        <v>82</v>
      </c>
      <c r="D95" s="2" t="s">
        <v>264</v>
      </c>
      <c r="G95">
        <v>36.4263888888889</v>
      </c>
      <c r="H95">
        <v>-108.876111111111</v>
      </c>
      <c r="I95" t="s">
        <v>273</v>
      </c>
      <c r="J95">
        <v>1100</v>
      </c>
      <c r="K95">
        <v>6000</v>
      </c>
      <c r="L95" t="s">
        <v>75</v>
      </c>
      <c r="M95" s="1">
        <v>25212</v>
      </c>
      <c r="N95">
        <v>8.6</v>
      </c>
      <c r="O95">
        <v>184</v>
      </c>
      <c r="P95">
        <v>10</v>
      </c>
      <c r="Q95">
        <v>48</v>
      </c>
      <c r="R95">
        <v>2</v>
      </c>
      <c r="S95">
        <v>2.4</v>
      </c>
      <c r="T95">
        <v>140</v>
      </c>
      <c r="U95">
        <v>5</v>
      </c>
      <c r="V95">
        <v>1.1</v>
      </c>
      <c r="W95">
        <v>16</v>
      </c>
    </row>
    <row r="96" spans="1:23" ht="12.75">
      <c r="A96">
        <v>95</v>
      </c>
      <c r="B96" s="3" t="s">
        <v>83</v>
      </c>
      <c r="D96" s="2" t="s">
        <v>264</v>
      </c>
      <c r="G96">
        <v>36.4263888888889</v>
      </c>
      <c r="H96">
        <v>-108.876111111111</v>
      </c>
      <c r="I96" t="s">
        <v>273</v>
      </c>
      <c r="J96">
        <v>1100</v>
      </c>
      <c r="K96">
        <v>6000</v>
      </c>
      <c r="L96" t="s">
        <v>75</v>
      </c>
      <c r="M96" s="1">
        <v>25301</v>
      </c>
      <c r="N96">
        <v>8.5</v>
      </c>
      <c r="O96">
        <v>160</v>
      </c>
      <c r="P96">
        <v>10</v>
      </c>
      <c r="Q96">
        <v>47</v>
      </c>
      <c r="R96">
        <v>2</v>
      </c>
      <c r="S96">
        <v>2.4</v>
      </c>
      <c r="T96">
        <v>140</v>
      </c>
      <c r="U96">
        <v>10</v>
      </c>
      <c r="V96">
        <v>3.2</v>
      </c>
      <c r="W96">
        <v>5.8</v>
      </c>
    </row>
    <row r="97" spans="1:23" ht="12.75">
      <c r="A97">
        <v>96</v>
      </c>
      <c r="B97" s="3" t="s">
        <v>84</v>
      </c>
      <c r="D97" s="2" t="s">
        <v>264</v>
      </c>
      <c r="G97">
        <v>35.6563888888889</v>
      </c>
      <c r="H97">
        <v>-108.509722222222</v>
      </c>
      <c r="I97" t="s">
        <v>278</v>
      </c>
      <c r="J97">
        <v>1650</v>
      </c>
      <c r="K97">
        <v>7193</v>
      </c>
      <c r="L97" t="s">
        <v>75</v>
      </c>
      <c r="M97" s="1">
        <v>26015</v>
      </c>
      <c r="N97">
        <v>8.8</v>
      </c>
      <c r="O97">
        <v>348</v>
      </c>
      <c r="P97">
        <v>2</v>
      </c>
      <c r="Q97">
        <v>110</v>
      </c>
      <c r="R97">
        <v>0.7</v>
      </c>
      <c r="S97">
        <v>2.6</v>
      </c>
      <c r="T97">
        <v>216</v>
      </c>
      <c r="U97">
        <v>37</v>
      </c>
      <c r="V97">
        <v>3.5</v>
      </c>
      <c r="W97">
        <v>32</v>
      </c>
    </row>
    <row r="98" spans="1:23" ht="12.75">
      <c r="A98">
        <v>97</v>
      </c>
      <c r="B98" s="3" t="s">
        <v>85</v>
      </c>
      <c r="D98" s="2" t="s">
        <v>264</v>
      </c>
      <c r="G98">
        <v>36.0536111111111</v>
      </c>
      <c r="H98">
        <v>-107.792777777778</v>
      </c>
      <c r="I98" t="s">
        <v>279</v>
      </c>
      <c r="J98">
        <v>5076</v>
      </c>
      <c r="K98">
        <v>6380</v>
      </c>
      <c r="L98" t="s">
        <v>75</v>
      </c>
      <c r="M98" s="1">
        <v>27765</v>
      </c>
      <c r="N98">
        <v>8</v>
      </c>
      <c r="O98">
        <v>3370</v>
      </c>
      <c r="P98">
        <v>320</v>
      </c>
      <c r="Q98">
        <v>760</v>
      </c>
      <c r="R98">
        <v>9.1</v>
      </c>
      <c r="S98">
        <v>4</v>
      </c>
      <c r="T98">
        <v>60</v>
      </c>
      <c r="U98">
        <v>0</v>
      </c>
      <c r="V98">
        <v>19</v>
      </c>
      <c r="W98">
        <v>2200</v>
      </c>
    </row>
    <row r="99" spans="1:23" ht="12.75">
      <c r="A99">
        <v>98</v>
      </c>
      <c r="B99" s="3">
        <v>850</v>
      </c>
      <c r="D99" s="2" t="s">
        <v>264</v>
      </c>
      <c r="G99">
        <v>35.5683333333333</v>
      </c>
      <c r="H99">
        <v>-108.014722222222</v>
      </c>
      <c r="I99" t="s">
        <v>280</v>
      </c>
      <c r="J99">
        <v>2023</v>
      </c>
      <c r="K99">
        <v>7350</v>
      </c>
      <c r="L99" t="s">
        <v>75</v>
      </c>
      <c r="M99" s="1">
        <v>26550</v>
      </c>
      <c r="N99">
        <v>8.5</v>
      </c>
      <c r="O99">
        <v>790</v>
      </c>
      <c r="P99">
        <v>30</v>
      </c>
      <c r="Q99">
        <v>210</v>
      </c>
      <c r="R99">
        <v>3</v>
      </c>
      <c r="S99">
        <v>4.9</v>
      </c>
      <c r="T99">
        <v>160</v>
      </c>
      <c r="U99">
        <v>15</v>
      </c>
      <c r="V99">
        <v>11</v>
      </c>
      <c r="W99">
        <v>370</v>
      </c>
    </row>
    <row r="100" spans="1:23" ht="12.75">
      <c r="A100">
        <v>99</v>
      </c>
      <c r="B100" s="3">
        <v>407</v>
      </c>
      <c r="D100" s="2" t="s">
        <v>264</v>
      </c>
      <c r="G100">
        <v>35.3963888888889</v>
      </c>
      <c r="H100">
        <v>-107.769166666667</v>
      </c>
      <c r="I100" t="s">
        <v>281</v>
      </c>
      <c r="J100">
        <v>1004</v>
      </c>
      <c r="K100">
        <v>7008</v>
      </c>
      <c r="L100" t="s">
        <v>75</v>
      </c>
      <c r="M100" s="1">
        <v>23125</v>
      </c>
      <c r="N100">
        <v>8.2</v>
      </c>
      <c r="O100">
        <v>718</v>
      </c>
      <c r="P100">
        <v>15</v>
      </c>
      <c r="Q100">
        <v>226</v>
      </c>
      <c r="R100">
        <v>3.7</v>
      </c>
      <c r="S100">
        <v>4.9</v>
      </c>
      <c r="T100">
        <v>252</v>
      </c>
      <c r="U100">
        <v>0</v>
      </c>
      <c r="V100">
        <v>7.7</v>
      </c>
      <c r="W100">
        <v>322</v>
      </c>
    </row>
    <row r="101" spans="1:23" ht="12.75">
      <c r="A101">
        <v>100</v>
      </c>
      <c r="B101" s="3">
        <v>402</v>
      </c>
      <c r="D101" s="2" t="s">
        <v>264</v>
      </c>
      <c r="G101">
        <v>35.405</v>
      </c>
      <c r="H101">
        <v>-107.813055555556</v>
      </c>
      <c r="I101" t="s">
        <v>282</v>
      </c>
      <c r="J101">
        <v>644</v>
      </c>
      <c r="K101">
        <v>6942</v>
      </c>
      <c r="L101" t="s">
        <v>75</v>
      </c>
      <c r="M101" s="1">
        <v>21230</v>
      </c>
      <c r="N101">
        <v>8.3</v>
      </c>
      <c r="O101">
        <v>420</v>
      </c>
      <c r="P101">
        <v>5.6</v>
      </c>
      <c r="Q101">
        <v>140</v>
      </c>
      <c r="R101">
        <v>2</v>
      </c>
      <c r="S101">
        <v>5</v>
      </c>
      <c r="T101">
        <v>240</v>
      </c>
      <c r="U101">
        <v>4</v>
      </c>
      <c r="V101">
        <v>6</v>
      </c>
      <c r="W101">
        <v>120</v>
      </c>
    </row>
    <row r="102" spans="1:23" ht="12.75">
      <c r="A102">
        <v>101</v>
      </c>
      <c r="B102" s="3" t="s">
        <v>86</v>
      </c>
      <c r="D102" s="2" t="s">
        <v>264</v>
      </c>
      <c r="G102">
        <v>36.0536111111111</v>
      </c>
      <c r="H102">
        <v>-107.792777777778</v>
      </c>
      <c r="I102" t="s">
        <v>279</v>
      </c>
      <c r="J102">
        <v>5076</v>
      </c>
      <c r="K102">
        <v>6380</v>
      </c>
      <c r="L102" t="s">
        <v>75</v>
      </c>
      <c r="M102" s="1">
        <v>27519</v>
      </c>
      <c r="O102">
        <v>3600</v>
      </c>
      <c r="P102">
        <v>340</v>
      </c>
      <c r="Q102">
        <v>770</v>
      </c>
      <c r="R102">
        <v>8</v>
      </c>
      <c r="S102">
        <v>5</v>
      </c>
      <c r="T102">
        <v>57</v>
      </c>
      <c r="V102">
        <v>14</v>
      </c>
      <c r="W102">
        <v>2400</v>
      </c>
    </row>
    <row r="103" spans="1:23" ht="12.75">
      <c r="A103">
        <v>102</v>
      </c>
      <c r="B103" s="3">
        <v>603</v>
      </c>
      <c r="D103" s="2" t="s">
        <v>264</v>
      </c>
      <c r="G103">
        <v>35.535</v>
      </c>
      <c r="H103">
        <v>-108.133611111111</v>
      </c>
      <c r="I103" t="s">
        <v>283</v>
      </c>
      <c r="J103">
        <v>1221</v>
      </c>
      <c r="K103">
        <v>7240</v>
      </c>
      <c r="L103" t="s">
        <v>75</v>
      </c>
      <c r="M103" s="1">
        <v>23135</v>
      </c>
      <c r="N103">
        <v>8.3</v>
      </c>
      <c r="O103">
        <v>247</v>
      </c>
      <c r="P103">
        <v>29</v>
      </c>
      <c r="Q103">
        <v>52</v>
      </c>
      <c r="R103">
        <v>3</v>
      </c>
      <c r="S103">
        <v>5.8</v>
      </c>
      <c r="T103">
        <v>220</v>
      </c>
      <c r="U103">
        <v>3</v>
      </c>
      <c r="V103">
        <v>4.6</v>
      </c>
      <c r="W103">
        <v>22</v>
      </c>
    </row>
    <row r="104" spans="1:23" ht="12.75">
      <c r="A104">
        <v>103</v>
      </c>
      <c r="B104" s="3" t="s">
        <v>87</v>
      </c>
      <c r="D104" s="2" t="s">
        <v>264</v>
      </c>
      <c r="G104">
        <v>35.5966666666667</v>
      </c>
      <c r="H104">
        <v>-108.643888888889</v>
      </c>
      <c r="I104" t="s">
        <v>284</v>
      </c>
      <c r="J104">
        <v>410</v>
      </c>
      <c r="K104">
        <v>6825</v>
      </c>
      <c r="L104" t="s">
        <v>75</v>
      </c>
      <c r="M104" s="1">
        <v>27114</v>
      </c>
      <c r="N104">
        <v>8.3</v>
      </c>
      <c r="O104">
        <v>736</v>
      </c>
      <c r="P104">
        <v>34</v>
      </c>
      <c r="Q104">
        <v>200</v>
      </c>
      <c r="R104">
        <v>0.1</v>
      </c>
      <c r="S104">
        <v>11</v>
      </c>
      <c r="T104">
        <v>300</v>
      </c>
      <c r="U104">
        <v>14</v>
      </c>
      <c r="V104">
        <v>20</v>
      </c>
      <c r="W104">
        <v>290</v>
      </c>
    </row>
    <row r="105" spans="1:23" ht="12.75">
      <c r="A105">
        <v>104</v>
      </c>
      <c r="B105" s="3">
        <v>139</v>
      </c>
      <c r="D105" s="2" t="s">
        <v>264</v>
      </c>
      <c r="G105">
        <v>35.1727777777778</v>
      </c>
      <c r="H105">
        <v>-107.317222222222</v>
      </c>
      <c r="I105" t="s">
        <v>285</v>
      </c>
      <c r="J105">
        <v>390</v>
      </c>
      <c r="K105">
        <v>6162</v>
      </c>
      <c r="L105" t="s">
        <v>75</v>
      </c>
      <c r="M105" s="1">
        <v>26067</v>
      </c>
      <c r="N105">
        <v>7.5</v>
      </c>
      <c r="O105">
        <v>1140</v>
      </c>
      <c r="P105">
        <v>21</v>
      </c>
      <c r="Q105">
        <v>370</v>
      </c>
      <c r="R105">
        <v>3</v>
      </c>
      <c r="S105">
        <v>12</v>
      </c>
      <c r="T105">
        <v>476</v>
      </c>
      <c r="U105">
        <v>0</v>
      </c>
      <c r="V105">
        <v>16</v>
      </c>
      <c r="W105">
        <v>470</v>
      </c>
    </row>
    <row r="106" spans="1:23" ht="12.75">
      <c r="A106">
        <v>105</v>
      </c>
      <c r="B106" s="3">
        <v>406</v>
      </c>
      <c r="D106" s="2" t="s">
        <v>264</v>
      </c>
      <c r="G106">
        <v>35.395</v>
      </c>
      <c r="H106">
        <v>-107.818888888889</v>
      </c>
      <c r="I106" t="s">
        <v>286</v>
      </c>
      <c r="J106">
        <v>550</v>
      </c>
      <c r="K106">
        <v>6910</v>
      </c>
      <c r="L106" t="s">
        <v>75</v>
      </c>
      <c r="M106" s="1">
        <v>21773</v>
      </c>
      <c r="N106">
        <v>7.3</v>
      </c>
      <c r="O106">
        <v>524</v>
      </c>
      <c r="P106">
        <v>46</v>
      </c>
      <c r="Q106">
        <v>114</v>
      </c>
      <c r="R106">
        <v>7.6</v>
      </c>
      <c r="S106">
        <v>12</v>
      </c>
      <c r="T106">
        <v>220</v>
      </c>
      <c r="U106">
        <v>0</v>
      </c>
      <c r="V106">
        <v>8</v>
      </c>
      <c r="W106">
        <v>218</v>
      </c>
    </row>
    <row r="107" spans="1:23" ht="12.75">
      <c r="A107">
        <v>106</v>
      </c>
      <c r="B107" s="3">
        <v>598</v>
      </c>
      <c r="D107" s="2" t="s">
        <v>264</v>
      </c>
      <c r="G107">
        <v>35.5047222222222</v>
      </c>
      <c r="H107">
        <v>-108.033333333333</v>
      </c>
      <c r="I107" t="s">
        <v>287</v>
      </c>
      <c r="J107">
        <v>700</v>
      </c>
      <c r="K107">
        <v>7075</v>
      </c>
      <c r="L107" t="s">
        <v>75</v>
      </c>
      <c r="M107" s="1">
        <v>28033</v>
      </c>
      <c r="O107">
        <v>801</v>
      </c>
      <c r="P107">
        <v>44</v>
      </c>
      <c r="Q107">
        <v>210</v>
      </c>
      <c r="R107">
        <v>7</v>
      </c>
      <c r="S107">
        <v>16</v>
      </c>
      <c r="T107">
        <v>220</v>
      </c>
      <c r="U107">
        <v>14</v>
      </c>
      <c r="V107">
        <v>8.9</v>
      </c>
      <c r="W107">
        <v>420</v>
      </c>
    </row>
    <row r="108" spans="1:23" ht="12.75">
      <c r="A108">
        <v>107</v>
      </c>
      <c r="B108" s="3">
        <v>386</v>
      </c>
      <c r="D108" s="2" t="s">
        <v>264</v>
      </c>
      <c r="G108">
        <v>35.4430555555556</v>
      </c>
      <c r="H108">
        <v>-107.828055555556</v>
      </c>
      <c r="I108" t="s">
        <v>288</v>
      </c>
      <c r="J108">
        <v>800</v>
      </c>
      <c r="K108">
        <v>7200</v>
      </c>
      <c r="L108" t="s">
        <v>75</v>
      </c>
      <c r="M108" s="1">
        <v>22936</v>
      </c>
      <c r="N108">
        <v>7.9</v>
      </c>
      <c r="O108">
        <v>1880</v>
      </c>
      <c r="P108">
        <v>90</v>
      </c>
      <c r="Q108">
        <v>485</v>
      </c>
      <c r="R108">
        <v>5.6</v>
      </c>
      <c r="S108">
        <v>26</v>
      </c>
      <c r="T108">
        <v>253</v>
      </c>
      <c r="U108">
        <v>0</v>
      </c>
      <c r="V108">
        <v>22</v>
      </c>
      <c r="W108">
        <v>1110</v>
      </c>
    </row>
    <row r="109" spans="1:23" ht="12.75">
      <c r="A109">
        <v>108</v>
      </c>
      <c r="B109" s="3">
        <v>884</v>
      </c>
      <c r="D109" s="2" t="s">
        <v>264</v>
      </c>
      <c r="G109">
        <v>35.5822222222222</v>
      </c>
      <c r="H109">
        <v>-108.577222222222</v>
      </c>
      <c r="I109" t="s">
        <v>289</v>
      </c>
      <c r="J109">
        <v>550</v>
      </c>
      <c r="K109">
        <v>6850</v>
      </c>
      <c r="L109" t="s">
        <v>75</v>
      </c>
      <c r="M109" s="1">
        <v>26421</v>
      </c>
      <c r="N109">
        <v>8.3</v>
      </c>
      <c r="O109">
        <v>1420</v>
      </c>
      <c r="P109">
        <v>180</v>
      </c>
      <c r="Q109">
        <v>290</v>
      </c>
      <c r="R109">
        <v>2</v>
      </c>
      <c r="S109">
        <v>56</v>
      </c>
      <c r="T109">
        <v>710</v>
      </c>
      <c r="U109">
        <v>53</v>
      </c>
      <c r="V109">
        <v>25</v>
      </c>
      <c r="W109">
        <v>490</v>
      </c>
    </row>
    <row r="110" spans="1:23" ht="12.75">
      <c r="A110">
        <v>109</v>
      </c>
      <c r="B110" s="3">
        <v>397</v>
      </c>
      <c r="D110" s="2" t="s">
        <v>264</v>
      </c>
      <c r="G110">
        <v>35.4125</v>
      </c>
      <c r="H110">
        <v>-107.818333333333</v>
      </c>
      <c r="I110" t="s">
        <v>290</v>
      </c>
      <c r="J110">
        <v>735</v>
      </c>
      <c r="K110">
        <v>6980</v>
      </c>
      <c r="L110" t="s">
        <v>75</v>
      </c>
      <c r="M110" s="1">
        <v>21775</v>
      </c>
      <c r="N110">
        <v>7.8</v>
      </c>
      <c r="O110">
        <v>1370</v>
      </c>
      <c r="P110">
        <v>211</v>
      </c>
      <c r="Q110">
        <v>127</v>
      </c>
      <c r="R110">
        <v>4.2</v>
      </c>
      <c r="S110">
        <v>62</v>
      </c>
      <c r="T110">
        <v>256</v>
      </c>
      <c r="U110">
        <v>0</v>
      </c>
      <c r="V110">
        <v>10</v>
      </c>
      <c r="W110">
        <v>794</v>
      </c>
    </row>
    <row r="111" spans="1:23" ht="12.75">
      <c r="A111">
        <v>110</v>
      </c>
      <c r="B111" s="3">
        <v>415</v>
      </c>
      <c r="D111" s="2" t="s">
        <v>264</v>
      </c>
      <c r="G111">
        <v>35.4502777777778</v>
      </c>
      <c r="H111">
        <v>-107.862222222222</v>
      </c>
      <c r="I111" t="s">
        <v>291</v>
      </c>
      <c r="J111">
        <v>735</v>
      </c>
      <c r="K111">
        <v>7065</v>
      </c>
      <c r="L111" t="s">
        <v>248</v>
      </c>
      <c r="M111" s="1">
        <v>22207</v>
      </c>
      <c r="N111">
        <v>8.3</v>
      </c>
      <c r="O111">
        <v>2260</v>
      </c>
      <c r="P111">
        <v>26</v>
      </c>
      <c r="Q111">
        <v>700</v>
      </c>
      <c r="R111">
        <v>4</v>
      </c>
      <c r="S111">
        <v>3.9</v>
      </c>
      <c r="T111">
        <v>170</v>
      </c>
      <c r="U111">
        <v>4</v>
      </c>
      <c r="V111">
        <v>60</v>
      </c>
      <c r="W111">
        <v>1400</v>
      </c>
    </row>
    <row r="112" spans="1:23" ht="12.75">
      <c r="A112">
        <v>111</v>
      </c>
      <c r="B112" s="3" t="s">
        <v>88</v>
      </c>
      <c r="D112" s="2" t="s">
        <v>264</v>
      </c>
      <c r="G112">
        <v>35.9219444444444</v>
      </c>
      <c r="H112">
        <v>-109.045833333333</v>
      </c>
      <c r="I112" t="s">
        <v>292</v>
      </c>
      <c r="J112">
        <v>1283</v>
      </c>
      <c r="K112">
        <v>7160</v>
      </c>
      <c r="L112" t="s">
        <v>249</v>
      </c>
      <c r="M112" s="1">
        <v>21819</v>
      </c>
      <c r="N112">
        <v>7.7</v>
      </c>
      <c r="O112">
        <v>262</v>
      </c>
      <c r="P112">
        <v>40</v>
      </c>
      <c r="Q112">
        <v>38</v>
      </c>
      <c r="R112">
        <v>4</v>
      </c>
      <c r="S112">
        <v>14</v>
      </c>
      <c r="T112">
        <v>240</v>
      </c>
      <c r="U112">
        <v>0</v>
      </c>
      <c r="V112">
        <v>5.3</v>
      </c>
      <c r="W112">
        <v>31</v>
      </c>
    </row>
    <row r="113" spans="1:23" ht="12.75">
      <c r="A113">
        <v>112</v>
      </c>
      <c r="B113" s="3">
        <v>453</v>
      </c>
      <c r="D113" s="2" t="s">
        <v>264</v>
      </c>
      <c r="G113">
        <v>35.4641666666667</v>
      </c>
      <c r="H113">
        <v>-108.111666666667</v>
      </c>
      <c r="I113" t="s">
        <v>293</v>
      </c>
      <c r="J113">
        <v>762</v>
      </c>
      <c r="K113">
        <v>7380</v>
      </c>
      <c r="L113" t="s">
        <v>250</v>
      </c>
      <c r="M113" s="1">
        <v>22894</v>
      </c>
      <c r="N113">
        <v>9</v>
      </c>
      <c r="O113">
        <v>656</v>
      </c>
      <c r="P113">
        <v>2.6</v>
      </c>
      <c r="Q113">
        <v>254</v>
      </c>
      <c r="R113">
        <v>2.2</v>
      </c>
      <c r="S113">
        <v>0.6</v>
      </c>
      <c r="T113">
        <v>395</v>
      </c>
      <c r="U113">
        <v>29</v>
      </c>
      <c r="V113">
        <v>34</v>
      </c>
      <c r="W113">
        <v>115</v>
      </c>
    </row>
    <row r="114" spans="1:23" ht="12.75">
      <c r="A114">
        <v>113</v>
      </c>
      <c r="B114" s="3">
        <v>454</v>
      </c>
      <c r="D114" s="2" t="s">
        <v>264</v>
      </c>
      <c r="G114">
        <v>35.4444444444444</v>
      </c>
      <c r="H114">
        <v>-108.080277777778</v>
      </c>
      <c r="I114" t="s">
        <v>294</v>
      </c>
      <c r="J114">
        <v>430</v>
      </c>
      <c r="K114">
        <v>7090</v>
      </c>
      <c r="L114" t="s">
        <v>250</v>
      </c>
      <c r="M114" s="1">
        <v>22894</v>
      </c>
      <c r="N114">
        <v>8.9</v>
      </c>
      <c r="O114">
        <v>527</v>
      </c>
      <c r="P114">
        <v>6.6</v>
      </c>
      <c r="Q114">
        <v>200</v>
      </c>
      <c r="R114">
        <v>3</v>
      </c>
      <c r="S114">
        <v>1.1</v>
      </c>
      <c r="T114">
        <v>320</v>
      </c>
      <c r="U114">
        <v>31</v>
      </c>
      <c r="V114">
        <v>37</v>
      </c>
      <c r="W114">
        <v>54</v>
      </c>
    </row>
    <row r="115" spans="1:23" ht="12.75">
      <c r="A115">
        <v>114</v>
      </c>
      <c r="B115" s="3">
        <v>312</v>
      </c>
      <c r="D115" s="2" t="s">
        <v>264</v>
      </c>
      <c r="G115">
        <v>35.3772222222222</v>
      </c>
      <c r="H115">
        <v>-107.918888888889</v>
      </c>
      <c r="I115" t="s">
        <v>295</v>
      </c>
      <c r="J115">
        <v>356</v>
      </c>
      <c r="K115">
        <v>7000</v>
      </c>
      <c r="L115" t="s">
        <v>250</v>
      </c>
      <c r="M115" s="1">
        <v>24505</v>
      </c>
      <c r="O115">
        <v>242</v>
      </c>
      <c r="P115">
        <v>12</v>
      </c>
      <c r="Q115">
        <v>140</v>
      </c>
      <c r="R115">
        <v>3</v>
      </c>
      <c r="S115">
        <v>2.4</v>
      </c>
      <c r="T115">
        <v>210</v>
      </c>
      <c r="U115">
        <v>7</v>
      </c>
      <c r="V115">
        <v>11</v>
      </c>
      <c r="W115">
        <v>130</v>
      </c>
    </row>
    <row r="116" spans="1:23" ht="12.75">
      <c r="A116">
        <v>115</v>
      </c>
      <c r="B116" s="3">
        <v>448</v>
      </c>
      <c r="D116" s="2" t="s">
        <v>264</v>
      </c>
      <c r="G116">
        <v>35.4325</v>
      </c>
      <c r="H116">
        <v>-108.043333333333</v>
      </c>
      <c r="I116" t="s">
        <v>296</v>
      </c>
      <c r="J116">
        <v>80</v>
      </c>
      <c r="K116">
        <v>6880</v>
      </c>
      <c r="L116" t="s">
        <v>250</v>
      </c>
      <c r="M116" s="1">
        <v>22497</v>
      </c>
      <c r="N116">
        <v>7.7</v>
      </c>
      <c r="O116">
        <v>1150</v>
      </c>
      <c r="P116">
        <v>115</v>
      </c>
      <c r="Q116">
        <v>206</v>
      </c>
      <c r="R116">
        <v>2.6</v>
      </c>
      <c r="S116">
        <v>43</v>
      </c>
      <c r="T116">
        <v>332</v>
      </c>
      <c r="U116">
        <v>0</v>
      </c>
      <c r="V116">
        <v>22</v>
      </c>
      <c r="W116">
        <v>579</v>
      </c>
    </row>
    <row r="117" spans="1:23" ht="12.75">
      <c r="A117">
        <v>116</v>
      </c>
      <c r="B117" s="3" t="s">
        <v>89</v>
      </c>
      <c r="D117" s="2" t="s">
        <v>264</v>
      </c>
      <c r="G117">
        <v>35.5105555555556</v>
      </c>
      <c r="H117">
        <v>-107.503055555556</v>
      </c>
      <c r="I117" t="s">
        <v>297</v>
      </c>
      <c r="J117">
        <v>1000</v>
      </c>
      <c r="K117">
        <v>6610</v>
      </c>
      <c r="L117" t="s">
        <v>251</v>
      </c>
      <c r="M117" s="1">
        <v>22935</v>
      </c>
      <c r="N117">
        <v>9.1</v>
      </c>
      <c r="O117">
        <v>243</v>
      </c>
      <c r="P117">
        <v>1.3</v>
      </c>
      <c r="Q117">
        <v>95</v>
      </c>
      <c r="R117">
        <v>0.9</v>
      </c>
      <c r="S117">
        <v>0.2</v>
      </c>
      <c r="T117">
        <v>200</v>
      </c>
      <c r="U117">
        <v>20</v>
      </c>
      <c r="V117">
        <v>1.4</v>
      </c>
      <c r="W117">
        <v>9.2</v>
      </c>
    </row>
    <row r="118" spans="1:23" ht="12.75">
      <c r="A118">
        <v>117</v>
      </c>
      <c r="B118" s="3">
        <v>1068</v>
      </c>
      <c r="D118" s="2" t="s">
        <v>264</v>
      </c>
      <c r="G118">
        <v>35.7758333333333</v>
      </c>
      <c r="H118">
        <v>-108.191111111111</v>
      </c>
      <c r="I118" t="s">
        <v>298</v>
      </c>
      <c r="J118">
        <v>830</v>
      </c>
      <c r="K118">
        <v>6510</v>
      </c>
      <c r="L118" t="s">
        <v>251</v>
      </c>
      <c r="M118" s="1">
        <v>26239</v>
      </c>
      <c r="N118">
        <v>8.5</v>
      </c>
      <c r="O118">
        <v>1400</v>
      </c>
      <c r="P118">
        <v>4</v>
      </c>
      <c r="Q118">
        <v>480</v>
      </c>
      <c r="R118">
        <v>5</v>
      </c>
      <c r="S118">
        <v>1.2</v>
      </c>
      <c r="T118">
        <v>270</v>
      </c>
      <c r="U118">
        <v>20</v>
      </c>
      <c r="V118">
        <v>77</v>
      </c>
      <c r="W118">
        <v>670</v>
      </c>
    </row>
    <row r="119" spans="1:23" ht="12.75">
      <c r="A119">
        <v>118</v>
      </c>
      <c r="B119" s="3">
        <v>893</v>
      </c>
      <c r="D119" s="2" t="s">
        <v>264</v>
      </c>
      <c r="G119">
        <v>35.625</v>
      </c>
      <c r="H119">
        <v>-108.791666666667</v>
      </c>
      <c r="I119" t="s">
        <v>299</v>
      </c>
      <c r="J119">
        <v>2100</v>
      </c>
      <c r="K119">
        <v>6576</v>
      </c>
      <c r="L119" t="s">
        <v>251</v>
      </c>
      <c r="M119" s="1">
        <v>25780</v>
      </c>
      <c r="N119">
        <v>8.4</v>
      </c>
      <c r="O119">
        <v>809</v>
      </c>
      <c r="P119">
        <v>11</v>
      </c>
      <c r="Q119">
        <v>273</v>
      </c>
      <c r="R119">
        <v>2.7</v>
      </c>
      <c r="S119">
        <v>3</v>
      </c>
      <c r="T119">
        <v>284</v>
      </c>
      <c r="U119">
        <v>6</v>
      </c>
      <c r="V119">
        <v>50</v>
      </c>
      <c r="W119">
        <v>306</v>
      </c>
    </row>
    <row r="120" spans="1:23" ht="12.75">
      <c r="A120">
        <v>119</v>
      </c>
      <c r="B120" s="3" t="s">
        <v>90</v>
      </c>
      <c r="D120" s="2" t="s">
        <v>264</v>
      </c>
      <c r="G120">
        <v>35.5930555555556</v>
      </c>
      <c r="H120">
        <v>-108.973888888889</v>
      </c>
      <c r="I120" t="s">
        <v>300</v>
      </c>
      <c r="J120">
        <v>591</v>
      </c>
      <c r="K120">
        <v>6760</v>
      </c>
      <c r="L120" t="s">
        <v>251</v>
      </c>
      <c r="M120" s="1">
        <v>25146</v>
      </c>
      <c r="N120">
        <v>8.3</v>
      </c>
      <c r="O120">
        <v>242</v>
      </c>
      <c r="P120">
        <v>33</v>
      </c>
      <c r="Q120">
        <v>38</v>
      </c>
      <c r="R120">
        <v>7</v>
      </c>
      <c r="S120">
        <v>9.1</v>
      </c>
      <c r="T120">
        <v>190</v>
      </c>
      <c r="U120">
        <v>3</v>
      </c>
      <c r="V120">
        <v>3.9</v>
      </c>
      <c r="W120">
        <v>41</v>
      </c>
    </row>
    <row r="121" spans="1:23" ht="12.75">
      <c r="A121">
        <v>120</v>
      </c>
      <c r="B121" s="3">
        <v>562</v>
      </c>
      <c r="D121" s="2" t="s">
        <v>264</v>
      </c>
      <c r="G121">
        <v>35.5330555555556</v>
      </c>
      <c r="H121">
        <v>-107.530833333333</v>
      </c>
      <c r="I121" t="s">
        <v>301</v>
      </c>
      <c r="J121">
        <v>600</v>
      </c>
      <c r="K121">
        <v>6621</v>
      </c>
      <c r="L121" t="s">
        <v>251</v>
      </c>
      <c r="M121" s="1">
        <v>22922</v>
      </c>
      <c r="N121">
        <v>7.5</v>
      </c>
      <c r="O121">
        <v>524</v>
      </c>
      <c r="P121">
        <v>73</v>
      </c>
      <c r="Q121">
        <v>54</v>
      </c>
      <c r="R121">
        <v>2.6</v>
      </c>
      <c r="S121">
        <v>35</v>
      </c>
      <c r="T121">
        <v>297</v>
      </c>
      <c r="U121">
        <v>0</v>
      </c>
      <c r="V121">
        <v>3.7</v>
      </c>
      <c r="W121">
        <v>188</v>
      </c>
    </row>
    <row r="122" spans="1:23" ht="12.75">
      <c r="A122">
        <v>121</v>
      </c>
      <c r="B122" s="3" t="s">
        <v>91</v>
      </c>
      <c r="D122" s="2" t="s">
        <v>264</v>
      </c>
      <c r="G122">
        <v>35.5616666666667</v>
      </c>
      <c r="H122">
        <v>-107.927777777778</v>
      </c>
      <c r="I122" t="s">
        <v>302</v>
      </c>
      <c r="J122">
        <v>994</v>
      </c>
      <c r="K122">
        <v>7485</v>
      </c>
      <c r="L122" t="s">
        <v>251</v>
      </c>
      <c r="M122" s="1">
        <v>22494</v>
      </c>
      <c r="N122">
        <v>7.5</v>
      </c>
      <c r="O122">
        <v>1450</v>
      </c>
      <c r="P122">
        <v>110</v>
      </c>
      <c r="Q122">
        <v>290</v>
      </c>
      <c r="R122">
        <v>7</v>
      </c>
      <c r="S122">
        <v>44</v>
      </c>
      <c r="T122">
        <v>270</v>
      </c>
      <c r="U122">
        <v>0</v>
      </c>
      <c r="V122">
        <v>10</v>
      </c>
      <c r="W122">
        <v>840</v>
      </c>
    </row>
    <row r="123" spans="1:23" ht="12.75">
      <c r="A123">
        <v>122</v>
      </c>
      <c r="B123" s="3" t="s">
        <v>92</v>
      </c>
      <c r="D123" s="2" t="s">
        <v>264</v>
      </c>
      <c r="G123">
        <v>35.5616666666667</v>
      </c>
      <c r="H123">
        <v>-107.927777777778</v>
      </c>
      <c r="I123" t="s">
        <v>302</v>
      </c>
      <c r="J123">
        <v>994</v>
      </c>
      <c r="K123">
        <v>7485</v>
      </c>
      <c r="L123" t="s">
        <v>251</v>
      </c>
      <c r="M123" s="1">
        <v>26863</v>
      </c>
      <c r="N123">
        <v>8.4</v>
      </c>
      <c r="O123">
        <v>1790</v>
      </c>
      <c r="P123">
        <v>100</v>
      </c>
      <c r="Q123">
        <v>370</v>
      </c>
      <c r="R123">
        <v>9</v>
      </c>
      <c r="S123">
        <v>62</v>
      </c>
      <c r="T123">
        <v>140</v>
      </c>
      <c r="U123">
        <v>15</v>
      </c>
      <c r="V123">
        <v>18</v>
      </c>
      <c r="W123">
        <v>1000</v>
      </c>
    </row>
    <row r="124" spans="1:23" ht="12.75">
      <c r="A124">
        <v>123</v>
      </c>
      <c r="B124" s="3" t="s">
        <v>93</v>
      </c>
      <c r="D124" s="2" t="s">
        <v>264</v>
      </c>
      <c r="G124">
        <v>35.5616666666667</v>
      </c>
      <c r="H124">
        <v>-107.927777777778</v>
      </c>
      <c r="I124" t="s">
        <v>302</v>
      </c>
      <c r="J124">
        <v>994</v>
      </c>
      <c r="K124">
        <v>7485</v>
      </c>
      <c r="L124" t="s">
        <v>251</v>
      </c>
      <c r="M124" s="1">
        <v>25583</v>
      </c>
      <c r="N124">
        <v>7.9</v>
      </c>
      <c r="O124">
        <v>2320</v>
      </c>
      <c r="P124">
        <v>120</v>
      </c>
      <c r="Q124">
        <v>280</v>
      </c>
      <c r="R124">
        <v>7</v>
      </c>
      <c r="S124">
        <v>170</v>
      </c>
      <c r="T124">
        <v>180</v>
      </c>
      <c r="U124">
        <v>0</v>
      </c>
      <c r="V124">
        <v>75</v>
      </c>
      <c r="W124">
        <v>1300</v>
      </c>
    </row>
    <row r="125" spans="1:23" ht="12.75">
      <c r="A125">
        <v>124</v>
      </c>
      <c r="B125" s="3" t="s">
        <v>94</v>
      </c>
      <c r="D125" s="2" t="s">
        <v>264</v>
      </c>
      <c r="G125">
        <v>35.6263888888889</v>
      </c>
      <c r="H125">
        <v>-108.1875</v>
      </c>
      <c r="I125" t="s">
        <v>303</v>
      </c>
      <c r="J125">
        <v>340</v>
      </c>
      <c r="K125">
        <v>7510</v>
      </c>
      <c r="L125" t="s">
        <v>251</v>
      </c>
      <c r="M125" s="1">
        <v>22473</v>
      </c>
      <c r="N125">
        <v>7</v>
      </c>
      <c r="O125">
        <v>3410</v>
      </c>
      <c r="P125">
        <v>620</v>
      </c>
      <c r="Q125">
        <v>110</v>
      </c>
      <c r="R125">
        <v>11</v>
      </c>
      <c r="S125">
        <v>230</v>
      </c>
      <c r="T125">
        <v>710</v>
      </c>
      <c r="U125">
        <v>0</v>
      </c>
      <c r="V125">
        <v>23</v>
      </c>
      <c r="W125">
        <v>2000</v>
      </c>
    </row>
    <row r="126" spans="1:23" ht="12.75">
      <c r="A126">
        <v>125</v>
      </c>
      <c r="B126" s="3">
        <v>1590</v>
      </c>
      <c r="D126" s="2" t="s">
        <v>264</v>
      </c>
      <c r="G126">
        <v>36.2486111111111</v>
      </c>
      <c r="H126">
        <v>-108.215277777778</v>
      </c>
      <c r="I126" t="s">
        <v>304</v>
      </c>
      <c r="J126">
        <v>495</v>
      </c>
      <c r="K126">
        <v>5979</v>
      </c>
      <c r="L126" t="s">
        <v>252</v>
      </c>
      <c r="M126" s="1">
        <v>24594</v>
      </c>
      <c r="N126">
        <v>9.1</v>
      </c>
      <c r="O126">
        <v>2950</v>
      </c>
      <c r="P126">
        <v>14</v>
      </c>
      <c r="Q126">
        <v>970</v>
      </c>
      <c r="R126">
        <v>3</v>
      </c>
      <c r="S126">
        <v>0.6</v>
      </c>
      <c r="T126">
        <v>500</v>
      </c>
      <c r="U126">
        <v>31</v>
      </c>
      <c r="V126">
        <v>100</v>
      </c>
      <c r="W126">
        <v>1500</v>
      </c>
    </row>
    <row r="127" spans="1:23" ht="12.75">
      <c r="A127">
        <v>126</v>
      </c>
      <c r="B127" s="3">
        <v>1245</v>
      </c>
      <c r="D127" s="2" t="s">
        <v>264</v>
      </c>
      <c r="G127">
        <v>35.9261111111111</v>
      </c>
      <c r="H127">
        <v>-107.465833333333</v>
      </c>
      <c r="I127" t="s">
        <v>305</v>
      </c>
      <c r="J127">
        <v>1000</v>
      </c>
      <c r="K127">
        <v>6650</v>
      </c>
      <c r="L127" t="s">
        <v>252</v>
      </c>
      <c r="M127" s="1">
        <v>27755</v>
      </c>
      <c r="N127">
        <v>8.6</v>
      </c>
      <c r="O127">
        <v>1750</v>
      </c>
      <c r="P127">
        <v>2.1</v>
      </c>
      <c r="Q127">
        <v>670</v>
      </c>
      <c r="R127">
        <v>2.5</v>
      </c>
      <c r="S127">
        <v>0.7</v>
      </c>
      <c r="T127">
        <v>859</v>
      </c>
      <c r="U127">
        <v>53</v>
      </c>
      <c r="V127">
        <v>89</v>
      </c>
      <c r="W127">
        <v>490</v>
      </c>
    </row>
    <row r="128" spans="1:23" ht="12.75">
      <c r="A128">
        <v>127</v>
      </c>
      <c r="B128" s="3" t="s">
        <v>95</v>
      </c>
      <c r="D128" s="2" t="s">
        <v>264</v>
      </c>
      <c r="G128">
        <v>35.8988888888889</v>
      </c>
      <c r="H128">
        <v>-107.459722222222</v>
      </c>
      <c r="I128" t="s">
        <v>306</v>
      </c>
      <c r="J128">
        <v>400</v>
      </c>
      <c r="K128">
        <v>6750</v>
      </c>
      <c r="L128" t="s">
        <v>252</v>
      </c>
      <c r="M128" s="1">
        <v>27756</v>
      </c>
      <c r="N128">
        <v>8.6</v>
      </c>
      <c r="O128">
        <v>2000</v>
      </c>
      <c r="P128">
        <v>2.2</v>
      </c>
      <c r="Q128">
        <v>770</v>
      </c>
      <c r="R128">
        <v>3.2</v>
      </c>
      <c r="S128">
        <v>0.7</v>
      </c>
      <c r="T128">
        <v>1250</v>
      </c>
      <c r="U128">
        <v>67</v>
      </c>
      <c r="V128">
        <v>79</v>
      </c>
      <c r="W128">
        <v>450</v>
      </c>
    </row>
    <row r="129" spans="1:23" ht="12.75">
      <c r="A129">
        <v>128</v>
      </c>
      <c r="B129" s="3" t="s">
        <v>96</v>
      </c>
      <c r="D129" s="2" t="s">
        <v>264</v>
      </c>
      <c r="G129">
        <v>35.9327777777778</v>
      </c>
      <c r="H129">
        <v>-107.4925</v>
      </c>
      <c r="I129" t="s">
        <v>307</v>
      </c>
      <c r="J129">
        <v>550</v>
      </c>
      <c r="K129">
        <v>6610</v>
      </c>
      <c r="L129" t="s">
        <v>252</v>
      </c>
      <c r="M129" s="1">
        <v>27756</v>
      </c>
      <c r="N129">
        <v>8.4</v>
      </c>
      <c r="O129">
        <v>2340</v>
      </c>
      <c r="P129">
        <v>3.1</v>
      </c>
      <c r="Q129">
        <v>910</v>
      </c>
      <c r="R129">
        <v>4.1</v>
      </c>
      <c r="S129">
        <v>1.2</v>
      </c>
      <c r="T129">
        <v>1150</v>
      </c>
      <c r="U129">
        <v>149</v>
      </c>
      <c r="V129">
        <v>150</v>
      </c>
      <c r="W129">
        <v>540</v>
      </c>
    </row>
    <row r="130" spans="1:23" ht="12.75">
      <c r="A130">
        <v>129</v>
      </c>
      <c r="B130" s="3" t="s">
        <v>97</v>
      </c>
      <c r="D130" s="2" t="s">
        <v>264</v>
      </c>
      <c r="G130">
        <v>36.1033333333333</v>
      </c>
      <c r="H130">
        <v>-107.813611111111</v>
      </c>
      <c r="I130" t="s">
        <v>308</v>
      </c>
      <c r="J130">
        <v>961</v>
      </c>
      <c r="K130">
        <v>6447</v>
      </c>
      <c r="L130" t="s">
        <v>252</v>
      </c>
      <c r="M130" s="1">
        <v>24524</v>
      </c>
      <c r="N130">
        <v>9</v>
      </c>
      <c r="O130">
        <v>2080</v>
      </c>
      <c r="P130">
        <v>5</v>
      </c>
      <c r="Q130">
        <v>760</v>
      </c>
      <c r="R130">
        <v>8</v>
      </c>
      <c r="S130">
        <v>1.6</v>
      </c>
      <c r="T130">
        <v>760</v>
      </c>
      <c r="U130">
        <v>110</v>
      </c>
      <c r="V130">
        <v>580</v>
      </c>
      <c r="W130">
        <v>72</v>
      </c>
    </row>
    <row r="131" spans="1:23" ht="12.75">
      <c r="A131">
        <v>130</v>
      </c>
      <c r="B131" s="3">
        <v>1149</v>
      </c>
      <c r="D131" s="2" t="s">
        <v>264</v>
      </c>
      <c r="G131">
        <v>35.9069444444444</v>
      </c>
      <c r="H131">
        <v>-107.528888888889</v>
      </c>
      <c r="I131" t="s">
        <v>309</v>
      </c>
      <c r="J131">
        <v>22</v>
      </c>
      <c r="K131">
        <v>6710</v>
      </c>
      <c r="L131" t="s">
        <v>252</v>
      </c>
      <c r="M131" s="1">
        <v>27764</v>
      </c>
      <c r="N131">
        <v>8</v>
      </c>
      <c r="O131">
        <v>1700</v>
      </c>
      <c r="P131">
        <v>4.4</v>
      </c>
      <c r="Q131">
        <v>590</v>
      </c>
      <c r="R131">
        <v>2.3</v>
      </c>
      <c r="S131">
        <v>2.2</v>
      </c>
      <c r="T131">
        <v>529</v>
      </c>
      <c r="U131">
        <v>0</v>
      </c>
      <c r="V131">
        <v>26</v>
      </c>
      <c r="W131">
        <v>810</v>
      </c>
    </row>
    <row r="132" spans="1:23" ht="12.75">
      <c r="A132">
        <v>131</v>
      </c>
      <c r="B132" s="3">
        <v>1144</v>
      </c>
      <c r="D132" s="2" t="s">
        <v>264</v>
      </c>
      <c r="G132">
        <v>35.8702777777778</v>
      </c>
      <c r="H132">
        <v>-107.416111111111</v>
      </c>
      <c r="I132" t="s">
        <v>310</v>
      </c>
      <c r="J132">
        <v>225</v>
      </c>
      <c r="K132">
        <v>6780</v>
      </c>
      <c r="L132" t="s">
        <v>252</v>
      </c>
      <c r="M132" s="1">
        <v>27756</v>
      </c>
      <c r="N132">
        <v>8.3</v>
      </c>
      <c r="O132">
        <v>1320</v>
      </c>
      <c r="P132">
        <v>7</v>
      </c>
      <c r="Q132">
        <v>520</v>
      </c>
      <c r="R132">
        <v>6.4</v>
      </c>
      <c r="S132">
        <v>3.1</v>
      </c>
      <c r="T132">
        <v>1270</v>
      </c>
      <c r="U132">
        <v>0</v>
      </c>
      <c r="V132">
        <v>19</v>
      </c>
      <c r="W132">
        <v>100</v>
      </c>
    </row>
    <row r="133" spans="1:23" ht="12.75">
      <c r="A133">
        <v>132</v>
      </c>
      <c r="B133" s="3" t="s">
        <v>98</v>
      </c>
      <c r="D133" s="2" t="s">
        <v>264</v>
      </c>
      <c r="G133">
        <v>36.1205555555556</v>
      </c>
      <c r="H133">
        <v>-107.998888888889</v>
      </c>
      <c r="I133" t="s">
        <v>311</v>
      </c>
      <c r="J133">
        <v>453</v>
      </c>
      <c r="K133">
        <v>6341</v>
      </c>
      <c r="L133" t="s">
        <v>252</v>
      </c>
      <c r="M133" s="1">
        <v>24594</v>
      </c>
      <c r="N133">
        <v>8.4</v>
      </c>
      <c r="O133">
        <v>986</v>
      </c>
      <c r="P133">
        <v>130</v>
      </c>
      <c r="Q133">
        <v>210</v>
      </c>
      <c r="R133">
        <v>3</v>
      </c>
      <c r="S133">
        <v>4.3</v>
      </c>
      <c r="T133">
        <v>540</v>
      </c>
      <c r="U133">
        <v>0</v>
      </c>
      <c r="V133">
        <v>7.1</v>
      </c>
      <c r="W133">
        <v>360</v>
      </c>
    </row>
    <row r="134" spans="1:23" ht="12.75">
      <c r="A134">
        <v>133</v>
      </c>
      <c r="B134" s="3" t="s">
        <v>99</v>
      </c>
      <c r="D134" s="2" t="s">
        <v>264</v>
      </c>
      <c r="G134">
        <v>36.3372222222222</v>
      </c>
      <c r="H134">
        <v>-108.448888888889</v>
      </c>
      <c r="I134" t="s">
        <v>312</v>
      </c>
      <c r="J134">
        <v>1368</v>
      </c>
      <c r="K134">
        <v>5760</v>
      </c>
      <c r="L134" t="s">
        <v>252</v>
      </c>
      <c r="M134" s="1">
        <v>25595</v>
      </c>
      <c r="N134">
        <v>8.9</v>
      </c>
      <c r="O134">
        <v>1470</v>
      </c>
      <c r="P134">
        <v>16</v>
      </c>
      <c r="Q134">
        <v>500</v>
      </c>
      <c r="R134">
        <v>5</v>
      </c>
      <c r="S134">
        <v>4.3</v>
      </c>
      <c r="T134">
        <v>400</v>
      </c>
      <c r="U134">
        <v>31</v>
      </c>
      <c r="V134">
        <v>25</v>
      </c>
      <c r="W134">
        <v>670</v>
      </c>
    </row>
    <row r="135" spans="1:23" ht="12.75">
      <c r="A135">
        <v>134</v>
      </c>
      <c r="B135" s="3" t="s">
        <v>100</v>
      </c>
      <c r="D135" s="2" t="s">
        <v>264</v>
      </c>
      <c r="G135">
        <v>36.3372222222222</v>
      </c>
      <c r="H135">
        <v>-108.448888888889</v>
      </c>
      <c r="I135" t="s">
        <v>312</v>
      </c>
      <c r="J135">
        <v>1368</v>
      </c>
      <c r="K135">
        <v>5760</v>
      </c>
      <c r="L135" t="s">
        <v>252</v>
      </c>
      <c r="M135" s="1">
        <v>25135</v>
      </c>
      <c r="N135">
        <v>8.7</v>
      </c>
      <c r="O135">
        <v>2050</v>
      </c>
      <c r="P135">
        <v>27</v>
      </c>
      <c r="Q135">
        <v>680</v>
      </c>
      <c r="R135">
        <v>4</v>
      </c>
      <c r="S135">
        <v>4.9</v>
      </c>
      <c r="T135">
        <v>330</v>
      </c>
      <c r="U135">
        <v>20</v>
      </c>
      <c r="V135">
        <v>65</v>
      </c>
      <c r="W135">
        <v>1100</v>
      </c>
    </row>
    <row r="136" spans="1:23" ht="12.75">
      <c r="A136">
        <v>135</v>
      </c>
      <c r="B136" s="3">
        <v>1383</v>
      </c>
      <c r="D136" s="2" t="s">
        <v>264</v>
      </c>
      <c r="G136">
        <v>36.0213888888889</v>
      </c>
      <c r="H136">
        <v>-107.3775</v>
      </c>
      <c r="I136" t="s">
        <v>313</v>
      </c>
      <c r="J136">
        <v>2450</v>
      </c>
      <c r="K136">
        <v>6840</v>
      </c>
      <c r="L136" t="s">
        <v>252</v>
      </c>
      <c r="M136" s="1">
        <v>28513</v>
      </c>
      <c r="N136">
        <v>8.2</v>
      </c>
      <c r="O136">
        <v>2290</v>
      </c>
      <c r="P136">
        <v>26</v>
      </c>
      <c r="Q136">
        <v>710</v>
      </c>
      <c r="R136">
        <v>5.4</v>
      </c>
      <c r="S136">
        <v>5.8</v>
      </c>
      <c r="T136">
        <v>223</v>
      </c>
      <c r="U136">
        <v>0</v>
      </c>
      <c r="V136">
        <v>120</v>
      </c>
      <c r="W136">
        <v>1300</v>
      </c>
    </row>
    <row r="137" spans="1:23" ht="12.75">
      <c r="A137">
        <v>136</v>
      </c>
      <c r="B137" s="3">
        <v>2402</v>
      </c>
      <c r="D137" s="2" t="s">
        <v>264</v>
      </c>
      <c r="G137">
        <v>36.4638888888889</v>
      </c>
      <c r="H137">
        <v>-108.567777777778</v>
      </c>
      <c r="I137" t="s">
        <v>314</v>
      </c>
      <c r="J137">
        <v>530</v>
      </c>
      <c r="K137">
        <v>5240</v>
      </c>
      <c r="L137" t="s">
        <v>252</v>
      </c>
      <c r="M137" s="1">
        <v>24583</v>
      </c>
      <c r="O137">
        <v>1220</v>
      </c>
      <c r="P137">
        <v>160</v>
      </c>
      <c r="Q137">
        <v>210</v>
      </c>
      <c r="R137">
        <v>7</v>
      </c>
      <c r="S137">
        <v>7.9</v>
      </c>
      <c r="T137">
        <v>250</v>
      </c>
      <c r="U137">
        <v>0</v>
      </c>
      <c r="V137">
        <v>4.5</v>
      </c>
      <c r="W137">
        <v>650</v>
      </c>
    </row>
    <row r="138" spans="1:23" ht="12.75">
      <c r="A138">
        <v>137</v>
      </c>
      <c r="B138" s="3">
        <v>2500</v>
      </c>
      <c r="D138" s="2" t="s">
        <v>264</v>
      </c>
      <c r="G138">
        <v>36.2180555555556</v>
      </c>
      <c r="H138">
        <v>-108.305555555556</v>
      </c>
      <c r="I138" t="s">
        <v>315</v>
      </c>
      <c r="J138">
        <v>568</v>
      </c>
      <c r="K138">
        <v>5925</v>
      </c>
      <c r="L138" t="s">
        <v>252</v>
      </c>
      <c r="M138" s="1">
        <v>27330</v>
      </c>
      <c r="N138">
        <v>8.2</v>
      </c>
      <c r="O138">
        <v>1280</v>
      </c>
      <c r="P138">
        <v>30</v>
      </c>
      <c r="Q138">
        <v>360</v>
      </c>
      <c r="R138">
        <v>4.7</v>
      </c>
      <c r="S138">
        <v>27</v>
      </c>
      <c r="T138">
        <v>384</v>
      </c>
      <c r="U138">
        <v>0</v>
      </c>
      <c r="V138">
        <v>9.7</v>
      </c>
      <c r="W138">
        <v>650</v>
      </c>
    </row>
    <row r="139" spans="1:23" ht="12.75">
      <c r="A139">
        <v>138</v>
      </c>
      <c r="B139" s="3">
        <v>1133</v>
      </c>
      <c r="D139" s="2" t="s">
        <v>264</v>
      </c>
      <c r="G139">
        <v>35.8569444444444</v>
      </c>
      <c r="H139">
        <v>-107.338055555556</v>
      </c>
      <c r="I139" t="s">
        <v>316</v>
      </c>
      <c r="J139">
        <v>471</v>
      </c>
      <c r="K139">
        <v>6585</v>
      </c>
      <c r="L139" t="s">
        <v>252</v>
      </c>
      <c r="M139" s="1">
        <v>27774</v>
      </c>
      <c r="N139">
        <v>8.9</v>
      </c>
      <c r="O139">
        <v>2510</v>
      </c>
      <c r="P139">
        <v>9.1</v>
      </c>
      <c r="Q139">
        <v>790</v>
      </c>
      <c r="R139">
        <v>0.2</v>
      </c>
      <c r="S139">
        <v>58</v>
      </c>
      <c r="T139">
        <v>543</v>
      </c>
      <c r="U139">
        <v>38</v>
      </c>
      <c r="V139">
        <v>44</v>
      </c>
      <c r="W139">
        <v>1300</v>
      </c>
    </row>
    <row r="140" spans="1:23" ht="12.75">
      <c r="A140">
        <v>139</v>
      </c>
      <c r="B140" s="3">
        <v>1269</v>
      </c>
      <c r="D140" s="2" t="s">
        <v>264</v>
      </c>
      <c r="G140">
        <v>35.9186111111111</v>
      </c>
      <c r="H140">
        <v>-107.629444444444</v>
      </c>
      <c r="I140" t="s">
        <v>317</v>
      </c>
      <c r="J140">
        <v>201</v>
      </c>
      <c r="K140">
        <v>6700</v>
      </c>
      <c r="L140" t="s">
        <v>252</v>
      </c>
      <c r="M140" s="1">
        <v>27787</v>
      </c>
      <c r="N140">
        <v>8</v>
      </c>
      <c r="O140">
        <v>1940</v>
      </c>
      <c r="P140">
        <v>150</v>
      </c>
      <c r="Q140">
        <v>350</v>
      </c>
      <c r="R140">
        <v>4.5</v>
      </c>
      <c r="S140">
        <v>78</v>
      </c>
      <c r="T140">
        <v>280</v>
      </c>
      <c r="U140">
        <v>0</v>
      </c>
      <c r="V140">
        <v>11</v>
      </c>
      <c r="W140">
        <v>1200</v>
      </c>
    </row>
    <row r="141" spans="1:23" ht="12.75">
      <c r="A141">
        <v>140</v>
      </c>
      <c r="B141" s="3" t="s">
        <v>101</v>
      </c>
      <c r="D141" s="2" t="s">
        <v>264</v>
      </c>
      <c r="G141">
        <v>36.06</v>
      </c>
      <c r="H141">
        <v>-107.838333333333</v>
      </c>
      <c r="I141" t="s">
        <v>318</v>
      </c>
      <c r="J141">
        <v>505</v>
      </c>
      <c r="K141">
        <v>6327</v>
      </c>
      <c r="L141" t="s">
        <v>252</v>
      </c>
      <c r="M141" s="1">
        <v>28577</v>
      </c>
      <c r="N141">
        <v>8.3</v>
      </c>
      <c r="O141">
        <v>2350</v>
      </c>
      <c r="P141">
        <v>38</v>
      </c>
      <c r="Q141">
        <v>630</v>
      </c>
      <c r="R141">
        <v>4.5</v>
      </c>
      <c r="S141">
        <v>81</v>
      </c>
      <c r="T141">
        <v>510</v>
      </c>
      <c r="U141">
        <v>0</v>
      </c>
      <c r="V141">
        <v>34</v>
      </c>
      <c r="W141">
        <v>1300</v>
      </c>
    </row>
    <row r="142" spans="1:23" ht="12.75">
      <c r="A142">
        <v>141</v>
      </c>
      <c r="B142" s="3" t="s">
        <v>102</v>
      </c>
      <c r="D142" s="2" t="s">
        <v>264</v>
      </c>
      <c r="G142">
        <v>35.7975</v>
      </c>
      <c r="H142">
        <v>-107.328888888889</v>
      </c>
      <c r="I142" t="s">
        <v>319</v>
      </c>
      <c r="J142">
        <v>365</v>
      </c>
      <c r="K142">
        <v>6740</v>
      </c>
      <c r="L142" t="s">
        <v>252</v>
      </c>
      <c r="M142" s="1">
        <v>25646</v>
      </c>
      <c r="N142">
        <v>8.1</v>
      </c>
      <c r="O142">
        <v>3560</v>
      </c>
      <c r="P142">
        <v>400</v>
      </c>
      <c r="Q142">
        <v>430</v>
      </c>
      <c r="R142">
        <v>11</v>
      </c>
      <c r="S142">
        <v>150</v>
      </c>
      <c r="T142">
        <v>510</v>
      </c>
      <c r="U142">
        <v>12</v>
      </c>
      <c r="V142">
        <v>39</v>
      </c>
      <c r="W142">
        <v>2000</v>
      </c>
    </row>
    <row r="143" spans="1:23" ht="12.75">
      <c r="A143">
        <v>142</v>
      </c>
      <c r="B143" s="3">
        <v>1267</v>
      </c>
      <c r="D143" s="2" t="s">
        <v>264</v>
      </c>
      <c r="G143">
        <v>35.9611111111111</v>
      </c>
      <c r="H143">
        <v>-107.670277777778</v>
      </c>
      <c r="I143" t="s">
        <v>320</v>
      </c>
      <c r="J143">
        <v>312</v>
      </c>
      <c r="K143">
        <v>6590</v>
      </c>
      <c r="L143" t="s">
        <v>252</v>
      </c>
      <c r="M143" s="1">
        <v>24594</v>
      </c>
      <c r="N143">
        <v>8.6</v>
      </c>
      <c r="O143">
        <v>1390</v>
      </c>
      <c r="P143">
        <v>120</v>
      </c>
      <c r="Q143">
        <v>340</v>
      </c>
      <c r="R143">
        <v>5</v>
      </c>
      <c r="S143">
        <v>180</v>
      </c>
      <c r="T143">
        <v>400</v>
      </c>
      <c r="U143">
        <v>0</v>
      </c>
      <c r="V143">
        <v>22</v>
      </c>
      <c r="W143">
        <v>690</v>
      </c>
    </row>
    <row r="144" spans="1:23" ht="12.75">
      <c r="A144">
        <v>143</v>
      </c>
      <c r="B144" s="3">
        <v>1077</v>
      </c>
      <c r="D144" s="2" t="s">
        <v>264</v>
      </c>
      <c r="G144">
        <v>36.8147222222222</v>
      </c>
      <c r="H144">
        <v>-108.938055555556</v>
      </c>
      <c r="I144" t="s">
        <v>321</v>
      </c>
      <c r="J144">
        <v>300</v>
      </c>
      <c r="K144">
        <v>5000</v>
      </c>
      <c r="L144" t="s">
        <v>74</v>
      </c>
      <c r="M144" s="1">
        <v>22033</v>
      </c>
      <c r="N144">
        <v>7.6</v>
      </c>
      <c r="O144">
        <v>2350</v>
      </c>
      <c r="P144">
        <v>24</v>
      </c>
      <c r="Q144">
        <v>780</v>
      </c>
      <c r="R144">
        <v>3</v>
      </c>
      <c r="S144">
        <v>0.5</v>
      </c>
      <c r="T144">
        <v>280</v>
      </c>
      <c r="U144">
        <v>0</v>
      </c>
      <c r="V144">
        <v>260</v>
      </c>
      <c r="W144">
        <v>1100</v>
      </c>
    </row>
    <row r="145" spans="1:23" ht="12.75">
      <c r="A145">
        <v>144</v>
      </c>
      <c r="B145" s="3" t="s">
        <v>103</v>
      </c>
      <c r="D145" s="2" t="s">
        <v>264</v>
      </c>
      <c r="G145">
        <v>36.5647222222222</v>
      </c>
      <c r="H145">
        <v>-108.951111111111</v>
      </c>
      <c r="I145" t="s">
        <v>322</v>
      </c>
      <c r="J145">
        <v>721</v>
      </c>
      <c r="K145">
        <v>6030</v>
      </c>
      <c r="L145" t="s">
        <v>74</v>
      </c>
      <c r="M145" s="1">
        <v>27296</v>
      </c>
      <c r="N145">
        <v>8.6</v>
      </c>
      <c r="O145">
        <v>1000</v>
      </c>
      <c r="P145">
        <v>6</v>
      </c>
      <c r="Q145">
        <v>360</v>
      </c>
      <c r="R145">
        <v>2</v>
      </c>
      <c r="S145">
        <v>1.2</v>
      </c>
      <c r="T145">
        <v>250</v>
      </c>
      <c r="U145">
        <v>23</v>
      </c>
      <c r="V145">
        <v>18</v>
      </c>
      <c r="W145">
        <v>470</v>
      </c>
    </row>
    <row r="146" spans="1:23" ht="12.75">
      <c r="A146">
        <v>145</v>
      </c>
      <c r="B146" s="3" t="s">
        <v>104</v>
      </c>
      <c r="D146" s="2" t="s">
        <v>264</v>
      </c>
      <c r="G146">
        <v>36.7541666666667</v>
      </c>
      <c r="H146">
        <v>-108.804444444444</v>
      </c>
      <c r="I146" t="s">
        <v>323</v>
      </c>
      <c r="J146">
        <v>2013</v>
      </c>
      <c r="K146">
        <v>5380</v>
      </c>
      <c r="L146" t="s">
        <v>74</v>
      </c>
      <c r="M146" s="1">
        <v>24371</v>
      </c>
      <c r="N146">
        <v>8.4</v>
      </c>
      <c r="O146">
        <v>2080</v>
      </c>
      <c r="P146">
        <v>19</v>
      </c>
      <c r="Q146">
        <v>690</v>
      </c>
      <c r="R146">
        <v>9</v>
      </c>
      <c r="S146">
        <v>2.4</v>
      </c>
      <c r="T146">
        <v>140</v>
      </c>
      <c r="U146">
        <v>12</v>
      </c>
      <c r="V146">
        <v>290</v>
      </c>
      <c r="W146">
        <v>1000</v>
      </c>
    </row>
    <row r="147" spans="1:23" ht="12.75">
      <c r="A147">
        <v>146</v>
      </c>
      <c r="B147" s="3" t="s">
        <v>105</v>
      </c>
      <c r="D147" s="2" t="s">
        <v>264</v>
      </c>
      <c r="G147">
        <v>35.5366666666667</v>
      </c>
      <c r="H147">
        <v>-108.033888888889</v>
      </c>
      <c r="I147" t="s">
        <v>324</v>
      </c>
      <c r="J147">
        <v>812</v>
      </c>
      <c r="K147">
        <v>7195</v>
      </c>
      <c r="L147" t="s">
        <v>74</v>
      </c>
      <c r="M147" s="1">
        <v>19290</v>
      </c>
      <c r="P147">
        <v>7</v>
      </c>
      <c r="R147">
        <v>240</v>
      </c>
      <c r="S147">
        <v>2.7</v>
      </c>
      <c r="T147">
        <v>300</v>
      </c>
      <c r="U147">
        <v>12</v>
      </c>
      <c r="V147">
        <v>44</v>
      </c>
      <c r="W147">
        <v>200</v>
      </c>
    </row>
    <row r="148" spans="1:23" ht="12.75">
      <c r="A148">
        <v>147</v>
      </c>
      <c r="B148" s="3" t="s">
        <v>106</v>
      </c>
      <c r="D148" s="2" t="s">
        <v>264</v>
      </c>
      <c r="G148">
        <v>35.6713888888889</v>
      </c>
      <c r="H148">
        <v>-108.155277777778</v>
      </c>
      <c r="I148" t="s">
        <v>325</v>
      </c>
      <c r="J148">
        <v>2544</v>
      </c>
      <c r="K148">
        <v>7035</v>
      </c>
      <c r="L148" t="s">
        <v>74</v>
      </c>
      <c r="M148" s="1">
        <v>27331</v>
      </c>
      <c r="N148">
        <v>8.3</v>
      </c>
      <c r="O148">
        <v>379</v>
      </c>
      <c r="P148">
        <v>12</v>
      </c>
      <c r="Q148">
        <v>120</v>
      </c>
      <c r="R148">
        <v>2.3</v>
      </c>
      <c r="S148">
        <v>4.1</v>
      </c>
      <c r="T148">
        <v>252</v>
      </c>
      <c r="U148">
        <v>0</v>
      </c>
      <c r="V148">
        <v>3.4</v>
      </c>
      <c r="W148">
        <v>93</v>
      </c>
    </row>
    <row r="149" spans="1:23" ht="12.75">
      <c r="A149">
        <v>148</v>
      </c>
      <c r="B149" s="3" t="s">
        <v>107</v>
      </c>
      <c r="D149" s="2" t="s">
        <v>264</v>
      </c>
      <c r="G149">
        <v>36.4286111111111</v>
      </c>
      <c r="H149">
        <v>-108.953333333333</v>
      </c>
      <c r="I149" t="s">
        <v>326</v>
      </c>
      <c r="J149">
        <v>575</v>
      </c>
      <c r="K149">
        <v>6330</v>
      </c>
      <c r="L149" t="s">
        <v>74</v>
      </c>
      <c r="M149" s="1">
        <v>27213</v>
      </c>
      <c r="N149">
        <v>8.2</v>
      </c>
      <c r="O149">
        <v>498</v>
      </c>
      <c r="P149">
        <v>54</v>
      </c>
      <c r="Q149">
        <v>120</v>
      </c>
      <c r="R149">
        <v>2</v>
      </c>
      <c r="S149">
        <v>7.3</v>
      </c>
      <c r="T149">
        <v>300</v>
      </c>
      <c r="U149">
        <v>13</v>
      </c>
      <c r="V149">
        <v>11</v>
      </c>
      <c r="W149">
        <v>130</v>
      </c>
    </row>
    <row r="150" spans="1:23" ht="12.75">
      <c r="A150">
        <v>149</v>
      </c>
      <c r="B150" s="3">
        <v>866</v>
      </c>
      <c r="D150" s="2" t="s">
        <v>264</v>
      </c>
      <c r="G150">
        <v>35.6275</v>
      </c>
      <c r="H150">
        <v>-108.402222222222</v>
      </c>
      <c r="I150" t="s">
        <v>327</v>
      </c>
      <c r="J150">
        <v>953</v>
      </c>
      <c r="K150">
        <v>7007</v>
      </c>
      <c r="L150" t="s">
        <v>74</v>
      </c>
      <c r="M150" s="1">
        <v>27073</v>
      </c>
      <c r="N150">
        <v>8.3</v>
      </c>
      <c r="O150">
        <v>324</v>
      </c>
      <c r="P150">
        <v>38</v>
      </c>
      <c r="Q150">
        <v>73</v>
      </c>
      <c r="R150">
        <v>3</v>
      </c>
      <c r="S150">
        <v>8.5</v>
      </c>
      <c r="T150">
        <v>280</v>
      </c>
      <c r="U150">
        <v>0</v>
      </c>
      <c r="V150">
        <v>5.3</v>
      </c>
      <c r="W150">
        <v>48</v>
      </c>
    </row>
    <row r="151" spans="1:23" ht="12.75">
      <c r="A151">
        <v>150</v>
      </c>
      <c r="B151" s="3" t="s">
        <v>108</v>
      </c>
      <c r="D151" s="2" t="s">
        <v>264</v>
      </c>
      <c r="G151">
        <v>35.6611111111111</v>
      </c>
      <c r="H151">
        <v>-109.011666666667</v>
      </c>
      <c r="I151" t="s">
        <v>328</v>
      </c>
      <c r="J151">
        <v>1680</v>
      </c>
      <c r="K151">
        <v>6890</v>
      </c>
      <c r="L151" t="s">
        <v>74</v>
      </c>
      <c r="M151" s="1">
        <v>25920</v>
      </c>
      <c r="N151">
        <v>7.6</v>
      </c>
      <c r="O151">
        <v>287</v>
      </c>
      <c r="P151">
        <v>39</v>
      </c>
      <c r="Q151">
        <v>62</v>
      </c>
      <c r="R151">
        <v>4</v>
      </c>
      <c r="S151">
        <v>12</v>
      </c>
      <c r="T151">
        <v>210</v>
      </c>
      <c r="U151">
        <v>13</v>
      </c>
      <c r="V151">
        <v>9.9</v>
      </c>
      <c r="W151">
        <v>63</v>
      </c>
    </row>
    <row r="152" spans="1:23" ht="12.75">
      <c r="A152">
        <v>151</v>
      </c>
      <c r="B152" s="3" t="s">
        <v>109</v>
      </c>
      <c r="D152" s="2" t="s">
        <v>264</v>
      </c>
      <c r="G152">
        <v>35.3955555555556</v>
      </c>
      <c r="H152">
        <v>-107.749444444444</v>
      </c>
      <c r="I152" t="s">
        <v>329</v>
      </c>
      <c r="J152">
        <v>1500</v>
      </c>
      <c r="K152">
        <v>7080</v>
      </c>
      <c r="L152" t="s">
        <v>74</v>
      </c>
      <c r="M152" s="1">
        <v>23125</v>
      </c>
      <c r="N152">
        <v>7.8</v>
      </c>
      <c r="O152">
        <v>945</v>
      </c>
      <c r="P152">
        <v>53</v>
      </c>
      <c r="Q152">
        <v>252</v>
      </c>
      <c r="R152">
        <v>5.2</v>
      </c>
      <c r="S152">
        <v>13</v>
      </c>
      <c r="T152">
        <v>209</v>
      </c>
      <c r="U152">
        <v>0</v>
      </c>
      <c r="V152">
        <v>8.7</v>
      </c>
      <c r="W152">
        <v>536</v>
      </c>
    </row>
    <row r="153" spans="1:23" ht="12.75">
      <c r="A153">
        <v>152</v>
      </c>
      <c r="B153" s="3" t="s">
        <v>110</v>
      </c>
      <c r="D153" s="2" t="s">
        <v>264</v>
      </c>
      <c r="G153">
        <v>35.6136111111111</v>
      </c>
      <c r="H153">
        <v>-108.516111111111</v>
      </c>
      <c r="I153" t="s">
        <v>330</v>
      </c>
      <c r="J153">
        <v>318</v>
      </c>
      <c r="K153">
        <v>6850</v>
      </c>
      <c r="L153" t="s">
        <v>74</v>
      </c>
      <c r="M153" s="1">
        <v>27067</v>
      </c>
      <c r="N153">
        <v>8.1</v>
      </c>
      <c r="O153">
        <v>440</v>
      </c>
      <c r="P153">
        <v>80</v>
      </c>
      <c r="Q153">
        <v>33</v>
      </c>
      <c r="R153">
        <v>3</v>
      </c>
      <c r="S153">
        <v>22</v>
      </c>
      <c r="T153">
        <v>220</v>
      </c>
      <c r="U153">
        <v>17</v>
      </c>
      <c r="V153">
        <v>23</v>
      </c>
      <c r="W153">
        <v>75</v>
      </c>
    </row>
    <row r="154" spans="1:23" ht="12.75">
      <c r="A154">
        <v>153</v>
      </c>
      <c r="B154" s="3" t="s">
        <v>111</v>
      </c>
      <c r="D154" s="2" t="s">
        <v>264</v>
      </c>
      <c r="G154">
        <v>35.3955555555556</v>
      </c>
      <c r="H154">
        <v>-107.749444444444</v>
      </c>
      <c r="I154" t="s">
        <v>329</v>
      </c>
      <c r="J154">
        <v>1500</v>
      </c>
      <c r="K154">
        <v>7080</v>
      </c>
      <c r="L154" t="s">
        <v>74</v>
      </c>
      <c r="M154" s="1">
        <v>23137</v>
      </c>
      <c r="N154">
        <v>7.6</v>
      </c>
      <c r="O154">
        <v>1050</v>
      </c>
      <c r="P154">
        <v>100</v>
      </c>
      <c r="Q154">
        <v>200</v>
      </c>
      <c r="R154">
        <v>4</v>
      </c>
      <c r="S154">
        <v>33</v>
      </c>
      <c r="T154">
        <v>340</v>
      </c>
      <c r="U154">
        <v>0</v>
      </c>
      <c r="V154">
        <v>25</v>
      </c>
      <c r="W154">
        <v>500</v>
      </c>
    </row>
    <row r="155" spans="1:23" ht="12.75">
      <c r="A155">
        <v>154</v>
      </c>
      <c r="B155" s="3">
        <v>1478</v>
      </c>
      <c r="D155" s="2" t="s">
        <v>264</v>
      </c>
      <c r="G155">
        <v>36.1491666666667</v>
      </c>
      <c r="H155">
        <v>-107.886111111111</v>
      </c>
      <c r="I155" t="s">
        <v>331</v>
      </c>
      <c r="J155">
        <v>59</v>
      </c>
      <c r="K155">
        <v>6300</v>
      </c>
      <c r="L155" t="s">
        <v>253</v>
      </c>
      <c r="M155" s="1">
        <v>28355</v>
      </c>
      <c r="N155">
        <v>12.4</v>
      </c>
      <c r="O155">
        <v>3550</v>
      </c>
      <c r="P155">
        <v>320</v>
      </c>
      <c r="Q155">
        <v>1200</v>
      </c>
      <c r="R155">
        <v>470</v>
      </c>
      <c r="S155">
        <v>0.1</v>
      </c>
      <c r="T155">
        <v>0</v>
      </c>
      <c r="U155">
        <v>190</v>
      </c>
      <c r="V155">
        <v>120</v>
      </c>
      <c r="W155">
        <v>24</v>
      </c>
    </row>
    <row r="156" spans="1:23" ht="12.75">
      <c r="A156">
        <v>155</v>
      </c>
      <c r="B156" s="3" t="s">
        <v>112</v>
      </c>
      <c r="D156" s="2" t="s">
        <v>264</v>
      </c>
      <c r="G156">
        <v>36.1261111111111</v>
      </c>
      <c r="H156">
        <v>-107.875277777778</v>
      </c>
      <c r="I156" t="s">
        <v>332</v>
      </c>
      <c r="J156">
        <v>185</v>
      </c>
      <c r="K156">
        <v>6300</v>
      </c>
      <c r="L156" t="s">
        <v>253</v>
      </c>
      <c r="M156" s="1">
        <v>28445</v>
      </c>
      <c r="N156">
        <v>9.9</v>
      </c>
      <c r="O156">
        <v>1970</v>
      </c>
      <c r="P156">
        <v>3.6</v>
      </c>
      <c r="Q156">
        <v>720</v>
      </c>
      <c r="R156">
        <v>5.6</v>
      </c>
      <c r="S156">
        <v>0.2</v>
      </c>
      <c r="T156">
        <v>940</v>
      </c>
      <c r="U156">
        <v>500</v>
      </c>
      <c r="V156">
        <v>62</v>
      </c>
      <c r="W156">
        <v>190</v>
      </c>
    </row>
    <row r="157" spans="1:23" ht="12.75">
      <c r="A157">
        <v>156</v>
      </c>
      <c r="B157" s="3" t="s">
        <v>113</v>
      </c>
      <c r="D157" s="2" t="s">
        <v>264</v>
      </c>
      <c r="G157">
        <v>36.1397222222222</v>
      </c>
      <c r="H157">
        <v>-107.911111111111</v>
      </c>
      <c r="I157" t="s">
        <v>333</v>
      </c>
      <c r="J157">
        <v>190</v>
      </c>
      <c r="K157">
        <v>6330</v>
      </c>
      <c r="L157" t="s">
        <v>253</v>
      </c>
      <c r="M157" s="1">
        <v>28544</v>
      </c>
      <c r="N157">
        <v>10.2</v>
      </c>
      <c r="O157">
        <v>2040</v>
      </c>
      <c r="P157">
        <v>5.6</v>
      </c>
      <c r="Q157">
        <v>800</v>
      </c>
      <c r="R157">
        <v>12</v>
      </c>
      <c r="S157">
        <v>0.2</v>
      </c>
      <c r="T157">
        <v>248</v>
      </c>
      <c r="U157">
        <v>713</v>
      </c>
      <c r="V157">
        <v>200</v>
      </c>
      <c r="W157">
        <v>140</v>
      </c>
    </row>
    <row r="158" spans="1:23" ht="12.75">
      <c r="A158">
        <v>157</v>
      </c>
      <c r="B158" s="3" t="s">
        <v>114</v>
      </c>
      <c r="D158" s="2" t="s">
        <v>264</v>
      </c>
      <c r="G158">
        <v>36.7972222222222</v>
      </c>
      <c r="H158">
        <v>-108.363055555556</v>
      </c>
      <c r="I158" t="s">
        <v>334</v>
      </c>
      <c r="J158">
        <v>582</v>
      </c>
      <c r="K158">
        <v>5330</v>
      </c>
      <c r="L158" t="s">
        <v>253</v>
      </c>
      <c r="M158" s="1">
        <v>28633</v>
      </c>
      <c r="N158">
        <v>11.9</v>
      </c>
      <c r="O158">
        <v>7100</v>
      </c>
      <c r="P158">
        <v>41</v>
      </c>
      <c r="Q158">
        <v>2900</v>
      </c>
      <c r="R158">
        <v>25</v>
      </c>
      <c r="S158">
        <v>0.3</v>
      </c>
      <c r="T158">
        <v>0</v>
      </c>
      <c r="U158">
        <v>190</v>
      </c>
      <c r="V158">
        <v>3300</v>
      </c>
      <c r="W158">
        <v>290</v>
      </c>
    </row>
    <row r="159" spans="1:23" ht="12.75">
      <c r="A159">
        <v>158</v>
      </c>
      <c r="B159" s="3" t="s">
        <v>115</v>
      </c>
      <c r="D159" s="2" t="s">
        <v>264</v>
      </c>
      <c r="G159">
        <v>36.1316666666667</v>
      </c>
      <c r="H159">
        <v>-107.847777777778</v>
      </c>
      <c r="I159" t="s">
        <v>335</v>
      </c>
      <c r="J159">
        <v>130</v>
      </c>
      <c r="K159">
        <v>6340</v>
      </c>
      <c r="L159" t="s">
        <v>253</v>
      </c>
      <c r="M159" s="1">
        <v>28445</v>
      </c>
      <c r="N159">
        <v>9</v>
      </c>
      <c r="O159">
        <v>838</v>
      </c>
      <c r="P159">
        <v>3.8</v>
      </c>
      <c r="Q159">
        <v>310</v>
      </c>
      <c r="R159">
        <v>2.5</v>
      </c>
      <c r="S159">
        <v>0.4</v>
      </c>
      <c r="T159">
        <v>510</v>
      </c>
      <c r="U159">
        <v>45</v>
      </c>
      <c r="V159">
        <v>8.7</v>
      </c>
      <c r="W159">
        <v>200</v>
      </c>
    </row>
    <row r="160" spans="1:23" ht="12.75">
      <c r="A160">
        <v>159</v>
      </c>
      <c r="B160" s="3" t="s">
        <v>116</v>
      </c>
      <c r="D160" s="2" t="s">
        <v>264</v>
      </c>
      <c r="G160">
        <v>36.1397222222222</v>
      </c>
      <c r="H160">
        <v>-107.911111111111</v>
      </c>
      <c r="I160" t="s">
        <v>333</v>
      </c>
      <c r="J160">
        <v>190</v>
      </c>
      <c r="K160">
        <v>6330</v>
      </c>
      <c r="L160" t="s">
        <v>253</v>
      </c>
      <c r="M160" s="1">
        <v>28354</v>
      </c>
      <c r="N160">
        <v>9.8</v>
      </c>
      <c r="O160">
        <v>1750</v>
      </c>
      <c r="P160">
        <v>1.9</v>
      </c>
      <c r="Q160">
        <v>660</v>
      </c>
      <c r="R160">
        <v>9.7</v>
      </c>
      <c r="S160">
        <v>0.4</v>
      </c>
      <c r="T160">
        <v>300</v>
      </c>
      <c r="U160">
        <v>330</v>
      </c>
      <c r="V160">
        <v>110</v>
      </c>
      <c r="W160">
        <v>460</v>
      </c>
    </row>
    <row r="161" spans="1:23" ht="12.75">
      <c r="A161">
        <v>160</v>
      </c>
      <c r="B161" s="3" t="s">
        <v>117</v>
      </c>
      <c r="D161" s="2" t="s">
        <v>264</v>
      </c>
      <c r="G161">
        <v>36.1316666666667</v>
      </c>
      <c r="H161">
        <v>-107.847777777778</v>
      </c>
      <c r="I161" t="s">
        <v>335</v>
      </c>
      <c r="J161">
        <v>130</v>
      </c>
      <c r="K161">
        <v>6340</v>
      </c>
      <c r="L161" t="s">
        <v>253</v>
      </c>
      <c r="M161" s="1">
        <v>28635</v>
      </c>
      <c r="N161">
        <v>8.5</v>
      </c>
      <c r="O161">
        <v>725</v>
      </c>
      <c r="P161">
        <v>1.7</v>
      </c>
      <c r="Q161">
        <v>280</v>
      </c>
      <c r="R161">
        <v>2.2</v>
      </c>
      <c r="S161">
        <v>0.8</v>
      </c>
      <c r="T161">
        <v>486</v>
      </c>
      <c r="U161">
        <v>10</v>
      </c>
      <c r="V161">
        <v>7.2</v>
      </c>
      <c r="W161">
        <v>170</v>
      </c>
    </row>
    <row r="162" spans="1:23" ht="12.75">
      <c r="A162">
        <v>161</v>
      </c>
      <c r="B162" s="3" t="s">
        <v>118</v>
      </c>
      <c r="D162" s="2" t="s">
        <v>264</v>
      </c>
      <c r="G162">
        <v>36.1397222222222</v>
      </c>
      <c r="H162">
        <v>-107.911111111111</v>
      </c>
      <c r="I162" t="s">
        <v>333</v>
      </c>
      <c r="J162">
        <v>190</v>
      </c>
      <c r="K162">
        <v>6330</v>
      </c>
      <c r="L162" t="s">
        <v>253</v>
      </c>
      <c r="M162" s="1">
        <v>28634</v>
      </c>
      <c r="N162">
        <v>9.1</v>
      </c>
      <c r="O162">
        <v>2370</v>
      </c>
      <c r="P162">
        <v>9.1</v>
      </c>
      <c r="Q162">
        <v>960</v>
      </c>
      <c r="R162">
        <v>9.7</v>
      </c>
      <c r="S162">
        <v>1.5</v>
      </c>
      <c r="T162">
        <v>1560</v>
      </c>
      <c r="U162">
        <v>191</v>
      </c>
      <c r="V162">
        <v>270</v>
      </c>
      <c r="W162">
        <v>130</v>
      </c>
    </row>
    <row r="163" spans="1:23" ht="12.75">
      <c r="A163">
        <v>162</v>
      </c>
      <c r="B163" s="3" t="s">
        <v>119</v>
      </c>
      <c r="D163" s="2" t="s">
        <v>264</v>
      </c>
      <c r="G163">
        <v>36.1688888888889</v>
      </c>
      <c r="H163">
        <v>-107.910833333333</v>
      </c>
      <c r="I163" t="s">
        <v>336</v>
      </c>
      <c r="J163">
        <v>390</v>
      </c>
      <c r="K163">
        <v>6280</v>
      </c>
      <c r="L163" t="s">
        <v>253</v>
      </c>
      <c r="M163" s="1">
        <v>28634</v>
      </c>
      <c r="N163">
        <v>7.8</v>
      </c>
      <c r="O163">
        <v>8500</v>
      </c>
      <c r="P163">
        <v>99</v>
      </c>
      <c r="Q163">
        <v>3300</v>
      </c>
      <c r="R163">
        <v>14</v>
      </c>
      <c r="S163">
        <v>1.8</v>
      </c>
      <c r="T163">
        <v>712</v>
      </c>
      <c r="U163">
        <v>0</v>
      </c>
      <c r="V163">
        <v>4700</v>
      </c>
      <c r="W163">
        <v>16</v>
      </c>
    </row>
    <row r="164" spans="1:23" ht="12.75">
      <c r="A164">
        <v>163</v>
      </c>
      <c r="B164" s="3" t="s">
        <v>120</v>
      </c>
      <c r="D164" s="2" t="s">
        <v>264</v>
      </c>
      <c r="G164">
        <v>36.1469444444444</v>
      </c>
      <c r="H164">
        <v>-107.771666666667</v>
      </c>
      <c r="I164" t="s">
        <v>337</v>
      </c>
      <c r="J164">
        <v>205</v>
      </c>
      <c r="K164">
        <v>6290</v>
      </c>
      <c r="L164" t="s">
        <v>253</v>
      </c>
      <c r="M164" s="1">
        <v>28354</v>
      </c>
      <c r="N164">
        <v>8.3</v>
      </c>
      <c r="O164">
        <v>2400</v>
      </c>
      <c r="P164">
        <v>7.2</v>
      </c>
      <c r="Q164">
        <v>980</v>
      </c>
      <c r="R164">
        <v>5.5</v>
      </c>
      <c r="S164">
        <v>2</v>
      </c>
      <c r="T164">
        <v>1360</v>
      </c>
      <c r="U164">
        <v>98</v>
      </c>
      <c r="V164">
        <v>500</v>
      </c>
      <c r="W164">
        <v>120</v>
      </c>
    </row>
    <row r="165" spans="1:23" ht="12.75">
      <c r="A165">
        <v>164</v>
      </c>
      <c r="B165" s="3" t="s">
        <v>121</v>
      </c>
      <c r="D165" s="2" t="s">
        <v>264</v>
      </c>
      <c r="G165">
        <v>36.1469444444444</v>
      </c>
      <c r="H165">
        <v>-107.771666666667</v>
      </c>
      <c r="I165" t="s">
        <v>337</v>
      </c>
      <c r="J165">
        <v>205</v>
      </c>
      <c r="K165">
        <v>6290</v>
      </c>
      <c r="L165" t="s">
        <v>253</v>
      </c>
      <c r="M165" s="1">
        <v>28545</v>
      </c>
      <c r="N165">
        <v>8</v>
      </c>
      <c r="O165">
        <v>2540</v>
      </c>
      <c r="P165">
        <v>14</v>
      </c>
      <c r="Q165">
        <v>1000</v>
      </c>
      <c r="R165">
        <v>4.3</v>
      </c>
      <c r="S165">
        <v>2.2</v>
      </c>
      <c r="T165">
        <v>2060</v>
      </c>
      <c r="U165">
        <v>0</v>
      </c>
      <c r="V165">
        <v>470</v>
      </c>
      <c r="W165">
        <v>24</v>
      </c>
    </row>
    <row r="166" spans="1:23" ht="12.75">
      <c r="A166">
        <v>165</v>
      </c>
      <c r="B166" s="3">
        <v>2099</v>
      </c>
      <c r="D166" s="2" t="s">
        <v>264</v>
      </c>
      <c r="G166">
        <v>36.7702777777778</v>
      </c>
      <c r="H166">
        <v>-108.371666666667</v>
      </c>
      <c r="I166" t="s">
        <v>338</v>
      </c>
      <c r="J166">
        <v>500</v>
      </c>
      <c r="K166">
        <v>5280</v>
      </c>
      <c r="L166" t="s">
        <v>253</v>
      </c>
      <c r="M166" s="1">
        <v>28633</v>
      </c>
      <c r="N166">
        <v>9.7</v>
      </c>
      <c r="O166">
        <v>3830</v>
      </c>
      <c r="P166">
        <v>1.8</v>
      </c>
      <c r="Q166">
        <v>1600</v>
      </c>
      <c r="R166">
        <v>10</v>
      </c>
      <c r="S166">
        <v>2.2</v>
      </c>
      <c r="T166">
        <v>1090</v>
      </c>
      <c r="U166">
        <v>433</v>
      </c>
      <c r="V166">
        <v>1100</v>
      </c>
      <c r="W166">
        <v>130</v>
      </c>
    </row>
    <row r="167" spans="1:23" ht="12.75">
      <c r="A167">
        <v>166</v>
      </c>
      <c r="B167" s="3" t="s">
        <v>122</v>
      </c>
      <c r="D167" s="2" t="s">
        <v>264</v>
      </c>
      <c r="G167">
        <v>36.2461111111111</v>
      </c>
      <c r="H167">
        <v>-108.152222222222</v>
      </c>
      <c r="I167" t="s">
        <v>339</v>
      </c>
      <c r="J167">
        <v>150</v>
      </c>
      <c r="K167">
        <v>5920</v>
      </c>
      <c r="L167" t="s">
        <v>253</v>
      </c>
      <c r="M167" s="1">
        <v>28186</v>
      </c>
      <c r="N167">
        <v>8.3</v>
      </c>
      <c r="O167">
        <v>5370</v>
      </c>
      <c r="P167">
        <v>23</v>
      </c>
      <c r="Q167">
        <v>1900</v>
      </c>
      <c r="R167">
        <v>13</v>
      </c>
      <c r="S167">
        <v>6.9</v>
      </c>
      <c r="T167">
        <v>1340</v>
      </c>
      <c r="U167">
        <v>0</v>
      </c>
      <c r="V167">
        <v>450</v>
      </c>
      <c r="W167">
        <v>2300</v>
      </c>
    </row>
    <row r="168" spans="1:23" ht="12.75">
      <c r="A168">
        <v>167</v>
      </c>
      <c r="B168" s="3" t="s">
        <v>123</v>
      </c>
      <c r="D168" s="2" t="s">
        <v>264</v>
      </c>
      <c r="G168">
        <v>36.2461111111111</v>
      </c>
      <c r="H168">
        <v>-108.152222222222</v>
      </c>
      <c r="I168" t="s">
        <v>339</v>
      </c>
      <c r="J168">
        <v>150</v>
      </c>
      <c r="K168">
        <v>5920</v>
      </c>
      <c r="L168" t="s">
        <v>253</v>
      </c>
      <c r="M168" s="1">
        <v>28052</v>
      </c>
      <c r="N168">
        <v>7.9</v>
      </c>
      <c r="O168">
        <v>5520</v>
      </c>
      <c r="P168">
        <v>25</v>
      </c>
      <c r="Q168">
        <v>1900</v>
      </c>
      <c r="R168">
        <v>11</v>
      </c>
      <c r="S168">
        <v>7.6</v>
      </c>
      <c r="T168">
        <v>1370</v>
      </c>
      <c r="U168">
        <v>0</v>
      </c>
      <c r="V168">
        <v>390</v>
      </c>
      <c r="W168">
        <v>2500</v>
      </c>
    </row>
    <row r="169" spans="1:23" ht="12.75">
      <c r="A169">
        <v>168</v>
      </c>
      <c r="B169" s="3" t="s">
        <v>124</v>
      </c>
      <c r="D169" s="2" t="s">
        <v>264</v>
      </c>
      <c r="G169">
        <v>36.1688888888889</v>
      </c>
      <c r="H169">
        <v>-107.910833333333</v>
      </c>
      <c r="I169" t="s">
        <v>336</v>
      </c>
      <c r="J169">
        <v>390</v>
      </c>
      <c r="K169">
        <v>6280</v>
      </c>
      <c r="L169" t="s">
        <v>253</v>
      </c>
      <c r="M169" s="1">
        <v>28355</v>
      </c>
      <c r="N169">
        <v>7.8</v>
      </c>
      <c r="O169">
        <v>7710</v>
      </c>
      <c r="P169">
        <v>14</v>
      </c>
      <c r="Q169">
        <v>3000</v>
      </c>
      <c r="R169">
        <v>13</v>
      </c>
      <c r="S169">
        <v>16</v>
      </c>
      <c r="T169">
        <v>510</v>
      </c>
      <c r="U169">
        <v>0</v>
      </c>
      <c r="V169">
        <v>4300</v>
      </c>
      <c r="W169">
        <v>75</v>
      </c>
    </row>
    <row r="170" spans="1:23" ht="12.75">
      <c r="A170">
        <v>169</v>
      </c>
      <c r="B170" s="3" t="s">
        <v>125</v>
      </c>
      <c r="D170" s="2" t="s">
        <v>264</v>
      </c>
      <c r="G170">
        <v>36.2461111111111</v>
      </c>
      <c r="H170">
        <v>-108.143611111111</v>
      </c>
      <c r="I170" t="s">
        <v>340</v>
      </c>
      <c r="J170">
        <v>67</v>
      </c>
      <c r="K170">
        <v>5920</v>
      </c>
      <c r="L170" t="s">
        <v>253</v>
      </c>
      <c r="M170" s="1">
        <v>28052</v>
      </c>
      <c r="N170">
        <v>7.5</v>
      </c>
      <c r="O170">
        <v>11500</v>
      </c>
      <c r="P170">
        <v>320</v>
      </c>
      <c r="Q170">
        <v>3500</v>
      </c>
      <c r="R170">
        <v>17</v>
      </c>
      <c r="S170">
        <v>31</v>
      </c>
      <c r="T170">
        <v>801</v>
      </c>
      <c r="U170">
        <v>0</v>
      </c>
      <c r="V170">
        <v>63</v>
      </c>
      <c r="W170">
        <v>7100</v>
      </c>
    </row>
    <row r="171" spans="1:23" ht="12.75">
      <c r="A171">
        <v>170</v>
      </c>
      <c r="B171" s="3" t="s">
        <v>126</v>
      </c>
      <c r="D171" s="2" t="s">
        <v>264</v>
      </c>
      <c r="G171">
        <v>36.2461111111111</v>
      </c>
      <c r="H171">
        <v>-108.143611111111</v>
      </c>
      <c r="I171" t="s">
        <v>340</v>
      </c>
      <c r="J171">
        <v>67</v>
      </c>
      <c r="K171">
        <v>5920</v>
      </c>
      <c r="L171" t="s">
        <v>253</v>
      </c>
      <c r="M171" s="1">
        <v>28187</v>
      </c>
      <c r="N171">
        <v>7.8</v>
      </c>
      <c r="O171">
        <v>12200</v>
      </c>
      <c r="P171">
        <v>280</v>
      </c>
      <c r="Q171">
        <v>3600</v>
      </c>
      <c r="R171">
        <v>14</v>
      </c>
      <c r="S171">
        <v>32</v>
      </c>
      <c r="T171">
        <v>540</v>
      </c>
      <c r="U171">
        <v>0</v>
      </c>
      <c r="V171">
        <v>66</v>
      </c>
      <c r="W171">
        <v>7900</v>
      </c>
    </row>
    <row r="172" spans="1:23" ht="12.75">
      <c r="A172">
        <v>171</v>
      </c>
      <c r="B172" s="3" t="s">
        <v>127</v>
      </c>
      <c r="D172" s="2" t="s">
        <v>264</v>
      </c>
      <c r="G172">
        <v>36.8072222222222</v>
      </c>
      <c r="H172">
        <v>-108.396666666667</v>
      </c>
      <c r="I172" t="s">
        <v>341</v>
      </c>
      <c r="J172">
        <v>77</v>
      </c>
      <c r="K172">
        <v>5260</v>
      </c>
      <c r="L172" t="s">
        <v>253</v>
      </c>
      <c r="M172" s="1">
        <v>27382</v>
      </c>
      <c r="N172">
        <v>7</v>
      </c>
      <c r="O172">
        <v>7450</v>
      </c>
      <c r="P172">
        <v>380</v>
      </c>
      <c r="Q172">
        <v>1900</v>
      </c>
      <c r="R172">
        <v>9.4</v>
      </c>
      <c r="S172">
        <v>110</v>
      </c>
      <c r="T172">
        <v>373</v>
      </c>
      <c r="U172">
        <v>0</v>
      </c>
      <c r="V172">
        <v>32</v>
      </c>
      <c r="W172">
        <v>4800</v>
      </c>
    </row>
    <row r="173" spans="1:23" ht="12.75">
      <c r="A173">
        <v>172</v>
      </c>
      <c r="B173" s="3" t="s">
        <v>128</v>
      </c>
      <c r="D173" s="2" t="s">
        <v>264</v>
      </c>
      <c r="G173">
        <v>36.8097222222222</v>
      </c>
      <c r="H173">
        <v>-108.429444444444</v>
      </c>
      <c r="I173" t="s">
        <v>342</v>
      </c>
      <c r="J173">
        <v>35</v>
      </c>
      <c r="K173">
        <v>5255</v>
      </c>
      <c r="L173" t="s">
        <v>253</v>
      </c>
      <c r="M173" s="1">
        <v>27382</v>
      </c>
      <c r="N173">
        <v>7.2</v>
      </c>
      <c r="O173">
        <v>20400</v>
      </c>
      <c r="P173">
        <v>440</v>
      </c>
      <c r="Q173">
        <v>6400</v>
      </c>
      <c r="R173">
        <v>11</v>
      </c>
      <c r="S173">
        <v>330</v>
      </c>
      <c r="T173">
        <v>875</v>
      </c>
      <c r="U173">
        <v>0</v>
      </c>
      <c r="V173">
        <v>4600</v>
      </c>
      <c r="W173">
        <v>8100</v>
      </c>
    </row>
    <row r="174" spans="1:23" ht="12.75">
      <c r="A174">
        <v>173</v>
      </c>
      <c r="B174" s="3" t="s">
        <v>129</v>
      </c>
      <c r="D174" s="2" t="s">
        <v>264</v>
      </c>
      <c r="G174">
        <v>35.8525</v>
      </c>
      <c r="H174">
        <v>-108.669444444444</v>
      </c>
      <c r="I174" t="s">
        <v>343</v>
      </c>
      <c r="J174">
        <v>2500</v>
      </c>
      <c r="K174">
        <v>6046</v>
      </c>
      <c r="L174" t="s">
        <v>73</v>
      </c>
      <c r="M174" s="1">
        <v>22007</v>
      </c>
      <c r="N174">
        <v>8.4</v>
      </c>
      <c r="O174">
        <v>377</v>
      </c>
      <c r="P174">
        <v>1.4</v>
      </c>
      <c r="Q174">
        <v>130</v>
      </c>
      <c r="R174">
        <v>0.6</v>
      </c>
      <c r="S174">
        <v>0.1</v>
      </c>
      <c r="T174">
        <v>200</v>
      </c>
      <c r="U174">
        <v>3</v>
      </c>
      <c r="V174">
        <v>4.8</v>
      </c>
      <c r="W174">
        <v>120</v>
      </c>
    </row>
    <row r="175" spans="1:23" ht="12.75">
      <c r="A175">
        <v>174</v>
      </c>
      <c r="B175" s="3" t="s">
        <v>130</v>
      </c>
      <c r="D175" s="2" t="s">
        <v>264</v>
      </c>
      <c r="G175">
        <v>36.2444444444444</v>
      </c>
      <c r="H175">
        <v>-108.236111111111</v>
      </c>
      <c r="I175" t="s">
        <v>344</v>
      </c>
      <c r="J175">
        <v>4780</v>
      </c>
      <c r="K175">
        <v>5936</v>
      </c>
      <c r="L175" t="s">
        <v>73</v>
      </c>
      <c r="M175" s="1">
        <v>27466</v>
      </c>
      <c r="N175">
        <v>12</v>
      </c>
      <c r="O175">
        <v>5320</v>
      </c>
      <c r="P175">
        <v>16</v>
      </c>
      <c r="Q175">
        <v>2000</v>
      </c>
      <c r="R175">
        <v>12</v>
      </c>
      <c r="S175">
        <v>0.1</v>
      </c>
      <c r="T175">
        <v>0</v>
      </c>
      <c r="U175">
        <v>262</v>
      </c>
      <c r="V175">
        <v>730</v>
      </c>
      <c r="W175">
        <v>1900</v>
      </c>
    </row>
    <row r="176" spans="1:23" ht="12.75">
      <c r="A176">
        <v>175</v>
      </c>
      <c r="B176" s="3" t="s">
        <v>131</v>
      </c>
      <c r="D176" s="2" t="s">
        <v>264</v>
      </c>
      <c r="G176">
        <v>36.2444444444444</v>
      </c>
      <c r="H176">
        <v>-108.236111111111</v>
      </c>
      <c r="I176" t="s">
        <v>344</v>
      </c>
      <c r="J176">
        <v>4780</v>
      </c>
      <c r="K176">
        <v>5936</v>
      </c>
      <c r="L176" t="s">
        <v>73</v>
      </c>
      <c r="M176" s="1">
        <v>27493</v>
      </c>
      <c r="N176">
        <v>11.9</v>
      </c>
      <c r="O176">
        <v>4780</v>
      </c>
      <c r="P176">
        <v>18</v>
      </c>
      <c r="Q176">
        <v>1700</v>
      </c>
      <c r="R176">
        <v>12</v>
      </c>
      <c r="S176">
        <v>0.1</v>
      </c>
      <c r="T176">
        <v>0</v>
      </c>
      <c r="U176">
        <v>254</v>
      </c>
      <c r="V176">
        <v>650</v>
      </c>
      <c r="W176">
        <v>1800</v>
      </c>
    </row>
    <row r="177" spans="1:23" ht="12.75">
      <c r="A177">
        <v>176</v>
      </c>
      <c r="B177" s="3" t="s">
        <v>132</v>
      </c>
      <c r="D177" s="2" t="s">
        <v>264</v>
      </c>
      <c r="G177">
        <v>35.6208333333333</v>
      </c>
      <c r="H177">
        <v>-108.766944444444</v>
      </c>
      <c r="I177" t="s">
        <v>345</v>
      </c>
      <c r="J177">
        <v>3450</v>
      </c>
      <c r="K177">
        <v>6640</v>
      </c>
      <c r="L177" t="s">
        <v>73</v>
      </c>
      <c r="M177" s="1">
        <v>24909</v>
      </c>
      <c r="N177">
        <v>9.7</v>
      </c>
      <c r="O177">
        <v>666</v>
      </c>
      <c r="P177">
        <v>14</v>
      </c>
      <c r="Q177">
        <v>218</v>
      </c>
      <c r="R177">
        <v>3.4</v>
      </c>
      <c r="S177">
        <v>0.2</v>
      </c>
      <c r="T177">
        <v>208</v>
      </c>
      <c r="U177">
        <v>43</v>
      </c>
      <c r="V177">
        <v>20</v>
      </c>
      <c r="W177">
        <v>242</v>
      </c>
    </row>
    <row r="178" spans="1:23" ht="12.75">
      <c r="A178">
        <v>177</v>
      </c>
      <c r="B178" s="3" t="s">
        <v>133</v>
      </c>
      <c r="D178" s="2" t="s">
        <v>264</v>
      </c>
      <c r="G178">
        <v>35.5763888888889</v>
      </c>
      <c r="H178">
        <v>-107.206666666667</v>
      </c>
      <c r="I178" t="s">
        <v>346</v>
      </c>
      <c r="J178">
        <v>602</v>
      </c>
      <c r="K178">
        <v>6150</v>
      </c>
      <c r="L178" t="s">
        <v>73</v>
      </c>
      <c r="M178" s="1">
        <v>28593</v>
      </c>
      <c r="N178">
        <v>9.2</v>
      </c>
      <c r="O178">
        <v>312</v>
      </c>
      <c r="P178">
        <v>1.2</v>
      </c>
      <c r="Q178">
        <v>120</v>
      </c>
      <c r="R178">
        <v>0.8</v>
      </c>
      <c r="S178">
        <v>0.3</v>
      </c>
      <c r="T178">
        <v>269</v>
      </c>
      <c r="U178">
        <v>20</v>
      </c>
      <c r="V178">
        <v>3.5</v>
      </c>
      <c r="W178">
        <v>18</v>
      </c>
    </row>
    <row r="179" spans="1:23" ht="12.75">
      <c r="A179">
        <v>178</v>
      </c>
      <c r="B179" s="3">
        <v>1420</v>
      </c>
      <c r="D179" s="2" t="s">
        <v>264</v>
      </c>
      <c r="G179">
        <v>36.0891666666667</v>
      </c>
      <c r="H179">
        <v>-108.270277777778</v>
      </c>
      <c r="I179" t="s">
        <v>347</v>
      </c>
      <c r="J179">
        <v>2000</v>
      </c>
      <c r="K179">
        <v>5970</v>
      </c>
      <c r="L179" t="s">
        <v>73</v>
      </c>
      <c r="M179" s="1">
        <v>27331</v>
      </c>
      <c r="N179">
        <v>8.5</v>
      </c>
      <c r="O179">
        <v>1600</v>
      </c>
      <c r="P179">
        <v>4.2</v>
      </c>
      <c r="Q179">
        <v>580</v>
      </c>
      <c r="R179">
        <v>3.6</v>
      </c>
      <c r="S179">
        <v>0.7</v>
      </c>
      <c r="T179">
        <v>518</v>
      </c>
      <c r="U179">
        <v>19</v>
      </c>
      <c r="V179">
        <v>240</v>
      </c>
      <c r="W179">
        <v>480</v>
      </c>
    </row>
    <row r="180" spans="1:23" ht="12.75">
      <c r="A180">
        <v>179</v>
      </c>
      <c r="B180" s="3" t="s">
        <v>134</v>
      </c>
      <c r="D180" s="2" t="s">
        <v>264</v>
      </c>
      <c r="G180">
        <v>35.6208333333333</v>
      </c>
      <c r="H180">
        <v>-108.766944444444</v>
      </c>
      <c r="I180" t="s">
        <v>345</v>
      </c>
      <c r="J180">
        <v>3450</v>
      </c>
      <c r="K180">
        <v>6640</v>
      </c>
      <c r="L180" t="s">
        <v>73</v>
      </c>
      <c r="M180" s="1">
        <v>24910</v>
      </c>
      <c r="N180">
        <v>10</v>
      </c>
      <c r="O180">
        <v>819</v>
      </c>
      <c r="P180">
        <v>24</v>
      </c>
      <c r="Q180">
        <v>244</v>
      </c>
      <c r="R180">
        <v>7.4</v>
      </c>
      <c r="S180">
        <v>1</v>
      </c>
      <c r="T180">
        <v>80</v>
      </c>
      <c r="U180">
        <v>110</v>
      </c>
      <c r="V180">
        <v>36</v>
      </c>
      <c r="W180">
        <v>320</v>
      </c>
    </row>
    <row r="181" spans="1:23" ht="12.75">
      <c r="A181">
        <v>180</v>
      </c>
      <c r="B181" s="3">
        <v>60</v>
      </c>
      <c r="D181" s="2" t="s">
        <v>264</v>
      </c>
      <c r="G181">
        <v>35.7297222222222</v>
      </c>
      <c r="H181">
        <v>-108.297222222222</v>
      </c>
      <c r="I181" t="s">
        <v>348</v>
      </c>
      <c r="J181">
        <v>971</v>
      </c>
      <c r="K181">
        <v>6885</v>
      </c>
      <c r="L181" t="s">
        <v>73</v>
      </c>
      <c r="M181" s="1">
        <v>26631</v>
      </c>
      <c r="N181">
        <v>8.8</v>
      </c>
      <c r="O181">
        <v>576</v>
      </c>
      <c r="P181">
        <v>24</v>
      </c>
      <c r="Q181">
        <v>160</v>
      </c>
      <c r="R181">
        <v>2</v>
      </c>
      <c r="S181">
        <v>1.2</v>
      </c>
      <c r="T181">
        <v>200</v>
      </c>
      <c r="U181">
        <v>19</v>
      </c>
      <c r="V181">
        <v>5.3</v>
      </c>
      <c r="W181">
        <v>220</v>
      </c>
    </row>
    <row r="182" spans="1:23" ht="12.75">
      <c r="A182">
        <v>181</v>
      </c>
      <c r="B182" s="3" t="s">
        <v>135</v>
      </c>
      <c r="D182" s="2" t="s">
        <v>264</v>
      </c>
      <c r="G182">
        <v>35.6208333333333</v>
      </c>
      <c r="H182">
        <v>-108.766944444444</v>
      </c>
      <c r="I182" t="s">
        <v>345</v>
      </c>
      <c r="J182">
        <v>3450</v>
      </c>
      <c r="K182">
        <v>6640</v>
      </c>
      <c r="L182" t="s">
        <v>73</v>
      </c>
      <c r="M182" s="1">
        <v>24906</v>
      </c>
      <c r="N182">
        <v>8.7</v>
      </c>
      <c r="O182">
        <v>2170</v>
      </c>
      <c r="P182">
        <v>14</v>
      </c>
      <c r="Q182">
        <v>724</v>
      </c>
      <c r="R182">
        <v>6.9</v>
      </c>
      <c r="S182">
        <v>1.2</v>
      </c>
      <c r="T182">
        <v>350</v>
      </c>
      <c r="U182">
        <v>20</v>
      </c>
      <c r="V182">
        <v>158</v>
      </c>
      <c r="W182">
        <v>1050</v>
      </c>
    </row>
    <row r="183" spans="1:23" ht="12.75">
      <c r="A183">
        <v>182</v>
      </c>
      <c r="B183" s="3" t="s">
        <v>136</v>
      </c>
      <c r="D183" s="2" t="s">
        <v>264</v>
      </c>
      <c r="G183">
        <v>35.5366666666667</v>
      </c>
      <c r="H183">
        <v>-108.033888888889</v>
      </c>
      <c r="I183" t="s">
        <v>324</v>
      </c>
      <c r="J183">
        <v>812</v>
      </c>
      <c r="K183">
        <v>7195</v>
      </c>
      <c r="L183" t="s">
        <v>73</v>
      </c>
      <c r="M183" s="1">
        <v>22493</v>
      </c>
      <c r="N183">
        <v>8.4</v>
      </c>
      <c r="O183">
        <v>431</v>
      </c>
      <c r="P183">
        <v>6</v>
      </c>
      <c r="Q183">
        <v>147</v>
      </c>
      <c r="R183">
        <v>2.8</v>
      </c>
      <c r="S183">
        <v>1.7</v>
      </c>
      <c r="T183">
        <v>247</v>
      </c>
      <c r="U183">
        <v>2</v>
      </c>
      <c r="V183">
        <v>9.6</v>
      </c>
      <c r="W183">
        <v>124</v>
      </c>
    </row>
    <row r="184" spans="1:23" ht="12.75">
      <c r="A184">
        <v>183</v>
      </c>
      <c r="B184" s="3">
        <v>384</v>
      </c>
      <c r="D184" s="2" t="s">
        <v>264</v>
      </c>
      <c r="G184">
        <v>35.4422222222222</v>
      </c>
      <c r="H184">
        <v>-107.663333333333</v>
      </c>
      <c r="I184" t="s">
        <v>349</v>
      </c>
      <c r="J184">
        <v>1320</v>
      </c>
      <c r="K184">
        <v>7478</v>
      </c>
      <c r="L184" t="s">
        <v>73</v>
      </c>
      <c r="M184" s="1">
        <v>22920</v>
      </c>
      <c r="N184">
        <v>9.6</v>
      </c>
      <c r="O184">
        <v>3340</v>
      </c>
      <c r="P184">
        <v>3.1</v>
      </c>
      <c r="Q184">
        <v>1120</v>
      </c>
      <c r="R184">
        <v>5.1</v>
      </c>
      <c r="S184">
        <v>1.8</v>
      </c>
      <c r="T184">
        <v>194</v>
      </c>
      <c r="U184">
        <v>85</v>
      </c>
      <c r="V184">
        <v>76</v>
      </c>
      <c r="W184">
        <v>1940</v>
      </c>
    </row>
    <row r="185" spans="1:23" ht="12.75">
      <c r="A185">
        <v>184</v>
      </c>
      <c r="B185" s="3">
        <v>891</v>
      </c>
      <c r="D185" s="2" t="s">
        <v>264</v>
      </c>
      <c r="G185">
        <v>35.6372222222222</v>
      </c>
      <c r="H185">
        <v>-108.791666666667</v>
      </c>
      <c r="I185" t="s">
        <v>350</v>
      </c>
      <c r="J185">
        <v>2148</v>
      </c>
      <c r="K185">
        <v>6612</v>
      </c>
      <c r="L185" t="s">
        <v>73</v>
      </c>
      <c r="M185" s="1">
        <v>27571</v>
      </c>
      <c r="N185">
        <v>8.5</v>
      </c>
      <c r="O185">
        <v>928</v>
      </c>
      <c r="P185">
        <v>12</v>
      </c>
      <c r="Q185">
        <v>310</v>
      </c>
      <c r="R185">
        <v>2.7</v>
      </c>
      <c r="S185">
        <v>2.1</v>
      </c>
      <c r="T185">
        <v>223</v>
      </c>
      <c r="U185">
        <v>35</v>
      </c>
      <c r="V185">
        <v>60</v>
      </c>
      <c r="W185">
        <v>380</v>
      </c>
    </row>
    <row r="186" spans="1:23" ht="12.75">
      <c r="A186">
        <v>185</v>
      </c>
      <c r="B186" s="3" t="s">
        <v>137</v>
      </c>
      <c r="D186" s="2" t="s">
        <v>264</v>
      </c>
      <c r="G186">
        <v>35.5994444444444</v>
      </c>
      <c r="H186">
        <v>-107.402777777778</v>
      </c>
      <c r="I186" t="s">
        <v>351</v>
      </c>
      <c r="J186">
        <v>1251</v>
      </c>
      <c r="K186">
        <v>6466</v>
      </c>
      <c r="L186" t="s">
        <v>73</v>
      </c>
      <c r="M186" s="1">
        <v>22908</v>
      </c>
      <c r="N186">
        <v>8.2</v>
      </c>
      <c r="O186">
        <v>2190</v>
      </c>
      <c r="P186">
        <v>9.5</v>
      </c>
      <c r="Q186">
        <v>718</v>
      </c>
      <c r="R186">
        <v>3.2</v>
      </c>
      <c r="S186">
        <v>2.1</v>
      </c>
      <c r="T186">
        <v>308</v>
      </c>
      <c r="U186">
        <v>0</v>
      </c>
      <c r="V186">
        <v>42</v>
      </c>
      <c r="W186">
        <v>1250</v>
      </c>
    </row>
    <row r="187" spans="1:23" ht="12.75">
      <c r="A187">
        <v>186</v>
      </c>
      <c r="B187" s="3" t="s">
        <v>138</v>
      </c>
      <c r="D187" s="2" t="s">
        <v>264</v>
      </c>
      <c r="G187">
        <v>35.6208333333333</v>
      </c>
      <c r="H187">
        <v>-108.766944444444</v>
      </c>
      <c r="I187" t="s">
        <v>345</v>
      </c>
      <c r="J187">
        <v>3450</v>
      </c>
      <c r="K187">
        <v>6640</v>
      </c>
      <c r="L187" t="s">
        <v>73</v>
      </c>
      <c r="M187" s="1">
        <v>24907</v>
      </c>
      <c r="N187">
        <v>9.2</v>
      </c>
      <c r="O187">
        <v>1050</v>
      </c>
      <c r="P187">
        <v>11</v>
      </c>
      <c r="Q187">
        <v>369</v>
      </c>
      <c r="R187">
        <v>5.6</v>
      </c>
      <c r="S187">
        <v>3</v>
      </c>
      <c r="T187">
        <v>304</v>
      </c>
      <c r="U187">
        <v>47</v>
      </c>
      <c r="V187">
        <v>180</v>
      </c>
      <c r="W187">
        <v>262</v>
      </c>
    </row>
    <row r="188" spans="1:23" ht="12.75">
      <c r="A188">
        <v>187</v>
      </c>
      <c r="B188" s="3">
        <v>903</v>
      </c>
      <c r="D188" s="2" t="s">
        <v>264</v>
      </c>
      <c r="G188">
        <v>35.5683333333333</v>
      </c>
      <c r="H188">
        <v>-108.761111111111</v>
      </c>
      <c r="I188" t="s">
        <v>352</v>
      </c>
      <c r="J188">
        <v>2882</v>
      </c>
      <c r="K188">
        <v>6735</v>
      </c>
      <c r="L188" t="s">
        <v>73</v>
      </c>
      <c r="M188" s="1">
        <v>20429</v>
      </c>
      <c r="N188">
        <v>8.1</v>
      </c>
      <c r="O188">
        <v>824</v>
      </c>
      <c r="P188">
        <v>14</v>
      </c>
      <c r="Q188">
        <v>226</v>
      </c>
      <c r="R188">
        <v>2.9</v>
      </c>
      <c r="S188">
        <v>3.8</v>
      </c>
      <c r="T188">
        <v>271</v>
      </c>
      <c r="U188">
        <v>0</v>
      </c>
      <c r="V188">
        <v>20</v>
      </c>
      <c r="W188">
        <v>366</v>
      </c>
    </row>
    <row r="189" spans="1:23" ht="12.75">
      <c r="A189">
        <v>188</v>
      </c>
      <c r="B189" s="3">
        <v>748</v>
      </c>
      <c r="D189" s="2" t="s">
        <v>264</v>
      </c>
      <c r="G189">
        <v>35.5261111111111</v>
      </c>
      <c r="H189">
        <v>-108.754166666667</v>
      </c>
      <c r="I189" t="s">
        <v>353</v>
      </c>
      <c r="J189">
        <v>1980</v>
      </c>
      <c r="K189">
        <v>6489</v>
      </c>
      <c r="L189" t="s">
        <v>73</v>
      </c>
      <c r="M189" s="1">
        <v>20436</v>
      </c>
      <c r="N189">
        <v>8.4</v>
      </c>
      <c r="O189">
        <v>1040</v>
      </c>
      <c r="P189">
        <v>9.5</v>
      </c>
      <c r="Q189">
        <v>348</v>
      </c>
      <c r="R189">
        <v>2.1</v>
      </c>
      <c r="S189">
        <v>4</v>
      </c>
      <c r="T189">
        <v>329</v>
      </c>
      <c r="U189">
        <v>7</v>
      </c>
      <c r="V189">
        <v>20</v>
      </c>
      <c r="W189">
        <v>468</v>
      </c>
    </row>
    <row r="190" spans="1:23" ht="12.75">
      <c r="A190">
        <v>189</v>
      </c>
      <c r="B190" s="3">
        <v>825</v>
      </c>
      <c r="D190" s="2" t="s">
        <v>264</v>
      </c>
      <c r="G190">
        <v>35.5933333333333</v>
      </c>
      <c r="H190">
        <v>-107.5425</v>
      </c>
      <c r="I190" t="s">
        <v>354</v>
      </c>
      <c r="J190">
        <v>1390</v>
      </c>
      <c r="K190">
        <v>6539</v>
      </c>
      <c r="L190" t="s">
        <v>73</v>
      </c>
      <c r="M190" s="1">
        <v>22921</v>
      </c>
      <c r="N190">
        <v>7.9</v>
      </c>
      <c r="O190">
        <v>1110</v>
      </c>
      <c r="P190">
        <v>9.4</v>
      </c>
      <c r="Q190">
        <v>365</v>
      </c>
      <c r="R190">
        <v>3.2</v>
      </c>
      <c r="S190">
        <v>5</v>
      </c>
      <c r="T190">
        <v>276</v>
      </c>
      <c r="U190">
        <v>0</v>
      </c>
      <c r="V190">
        <v>12</v>
      </c>
      <c r="W190">
        <v>563</v>
      </c>
    </row>
    <row r="191" spans="1:23" ht="12.75">
      <c r="A191">
        <v>190</v>
      </c>
      <c r="B191" s="3">
        <v>61</v>
      </c>
      <c r="D191" s="2" t="s">
        <v>264</v>
      </c>
      <c r="G191">
        <v>35.7283333333333</v>
      </c>
      <c r="H191">
        <v>-108.311111111111</v>
      </c>
      <c r="I191" t="s">
        <v>355</v>
      </c>
      <c r="J191">
        <v>1154</v>
      </c>
      <c r="K191">
        <v>6830</v>
      </c>
      <c r="L191" t="s">
        <v>73</v>
      </c>
      <c r="M191" s="1">
        <v>28133</v>
      </c>
      <c r="N191">
        <v>8.2</v>
      </c>
      <c r="O191">
        <v>877</v>
      </c>
      <c r="P191">
        <v>17</v>
      </c>
      <c r="Q191">
        <v>270</v>
      </c>
      <c r="R191">
        <v>2.8</v>
      </c>
      <c r="S191">
        <v>5.7</v>
      </c>
      <c r="T191">
        <v>228</v>
      </c>
      <c r="U191">
        <v>0</v>
      </c>
      <c r="V191">
        <v>7.9</v>
      </c>
      <c r="W191">
        <v>450</v>
      </c>
    </row>
    <row r="192" spans="1:23" ht="12.75">
      <c r="A192">
        <v>191</v>
      </c>
      <c r="B192" s="3" t="s">
        <v>139</v>
      </c>
      <c r="D192" s="2" t="s">
        <v>264</v>
      </c>
      <c r="G192">
        <v>35.6208333333333</v>
      </c>
      <c r="H192">
        <v>-108.766944444444</v>
      </c>
      <c r="I192" t="s">
        <v>345</v>
      </c>
      <c r="J192">
        <v>3450</v>
      </c>
      <c r="K192">
        <v>6640</v>
      </c>
      <c r="L192" t="s">
        <v>73</v>
      </c>
      <c r="M192" s="1">
        <v>24901</v>
      </c>
      <c r="N192">
        <v>8.1</v>
      </c>
      <c r="O192">
        <v>3160</v>
      </c>
      <c r="P192">
        <v>40</v>
      </c>
      <c r="Q192">
        <v>1000</v>
      </c>
      <c r="R192">
        <v>7.2</v>
      </c>
      <c r="S192">
        <v>6.1</v>
      </c>
      <c r="T192">
        <v>144</v>
      </c>
      <c r="U192">
        <v>0</v>
      </c>
      <c r="V192">
        <v>230</v>
      </c>
      <c r="W192">
        <v>1780</v>
      </c>
    </row>
    <row r="193" spans="1:23" ht="12.75">
      <c r="A193">
        <v>192</v>
      </c>
      <c r="B193" s="3" t="s">
        <v>140</v>
      </c>
      <c r="D193" s="2" t="s">
        <v>264</v>
      </c>
      <c r="G193">
        <v>35.6208333333333</v>
      </c>
      <c r="H193">
        <v>-108.766944444444</v>
      </c>
      <c r="I193" t="s">
        <v>345</v>
      </c>
      <c r="J193">
        <v>3450</v>
      </c>
      <c r="K193">
        <v>6640</v>
      </c>
      <c r="L193" t="s">
        <v>73</v>
      </c>
      <c r="M193" s="1">
        <v>24906</v>
      </c>
      <c r="N193">
        <v>7.8</v>
      </c>
      <c r="O193">
        <v>413</v>
      </c>
      <c r="P193">
        <v>42</v>
      </c>
      <c r="Q193">
        <v>87</v>
      </c>
      <c r="R193">
        <v>7.7</v>
      </c>
      <c r="S193">
        <v>8.5</v>
      </c>
      <c r="T193">
        <v>254</v>
      </c>
      <c r="U193">
        <v>0</v>
      </c>
      <c r="V193">
        <v>6</v>
      </c>
      <c r="W193">
        <v>120</v>
      </c>
    </row>
    <row r="194" spans="1:23" ht="12.75">
      <c r="A194">
        <v>193</v>
      </c>
      <c r="B194" s="3" t="s">
        <v>141</v>
      </c>
      <c r="D194" s="2" t="s">
        <v>264</v>
      </c>
      <c r="G194">
        <v>35.6208333333333</v>
      </c>
      <c r="H194">
        <v>-108.766944444444</v>
      </c>
      <c r="I194" t="s">
        <v>356</v>
      </c>
      <c r="J194">
        <v>3217</v>
      </c>
      <c r="K194">
        <v>6640</v>
      </c>
      <c r="L194" t="s">
        <v>73</v>
      </c>
      <c r="M194" s="1">
        <v>25215</v>
      </c>
      <c r="N194">
        <v>7.9</v>
      </c>
      <c r="O194">
        <v>1010</v>
      </c>
      <c r="P194">
        <v>37</v>
      </c>
      <c r="Q194">
        <v>300</v>
      </c>
      <c r="R194">
        <v>5</v>
      </c>
      <c r="S194">
        <v>8.9</v>
      </c>
      <c r="T194">
        <v>290</v>
      </c>
      <c r="V194">
        <v>98</v>
      </c>
      <c r="W194">
        <v>410</v>
      </c>
    </row>
    <row r="195" spans="1:23" ht="12.75">
      <c r="A195">
        <v>194</v>
      </c>
      <c r="B195" s="3" t="s">
        <v>142</v>
      </c>
      <c r="D195" s="2" t="s">
        <v>264</v>
      </c>
      <c r="G195">
        <v>35.6208333333333</v>
      </c>
      <c r="H195">
        <v>-108.766944444444</v>
      </c>
      <c r="I195" t="s">
        <v>356</v>
      </c>
      <c r="J195">
        <v>3217</v>
      </c>
      <c r="K195">
        <v>6640</v>
      </c>
      <c r="L195" t="s">
        <v>73</v>
      </c>
      <c r="M195" s="1">
        <v>25227</v>
      </c>
      <c r="N195">
        <v>7.9</v>
      </c>
      <c r="O195">
        <v>879</v>
      </c>
      <c r="P195">
        <v>46</v>
      </c>
      <c r="Q195">
        <v>240</v>
      </c>
      <c r="R195">
        <v>6</v>
      </c>
      <c r="S195">
        <v>9.5</v>
      </c>
      <c r="T195">
        <v>280</v>
      </c>
      <c r="V195">
        <v>86</v>
      </c>
      <c r="W195">
        <v>330</v>
      </c>
    </row>
    <row r="196" spans="1:23" ht="12.75">
      <c r="A196">
        <v>195</v>
      </c>
      <c r="B196" s="3" t="s">
        <v>143</v>
      </c>
      <c r="D196" s="2" t="s">
        <v>264</v>
      </c>
      <c r="G196">
        <v>35.7255555555556</v>
      </c>
      <c r="H196">
        <v>-108.281944444444</v>
      </c>
      <c r="I196" t="s">
        <v>357</v>
      </c>
      <c r="J196">
        <v>1014</v>
      </c>
      <c r="K196">
        <v>6712</v>
      </c>
      <c r="L196" t="s">
        <v>73</v>
      </c>
      <c r="M196" s="1">
        <v>28019</v>
      </c>
      <c r="N196">
        <v>8.3</v>
      </c>
      <c r="O196">
        <v>811</v>
      </c>
      <c r="P196">
        <v>19</v>
      </c>
      <c r="Q196">
        <v>230</v>
      </c>
      <c r="R196">
        <v>2.4</v>
      </c>
      <c r="S196">
        <v>12</v>
      </c>
      <c r="T196">
        <v>236</v>
      </c>
      <c r="U196">
        <v>0</v>
      </c>
      <c r="V196">
        <v>7.3</v>
      </c>
      <c r="W196">
        <v>400</v>
      </c>
    </row>
    <row r="197" spans="1:23" ht="12.75">
      <c r="A197">
        <v>196</v>
      </c>
      <c r="B197" s="3">
        <v>125</v>
      </c>
      <c r="D197" s="2" t="s">
        <v>264</v>
      </c>
      <c r="G197">
        <v>35.665</v>
      </c>
      <c r="H197">
        <v>-109.005277777778</v>
      </c>
      <c r="I197" t="s">
        <v>358</v>
      </c>
      <c r="J197">
        <v>894</v>
      </c>
      <c r="K197">
        <v>6917</v>
      </c>
      <c r="L197" t="s">
        <v>73</v>
      </c>
      <c r="M197" s="1">
        <v>25769</v>
      </c>
      <c r="N197">
        <v>7.3</v>
      </c>
      <c r="P197">
        <v>56</v>
      </c>
      <c r="Q197">
        <v>46</v>
      </c>
      <c r="R197">
        <v>2</v>
      </c>
      <c r="S197">
        <v>13</v>
      </c>
      <c r="T197">
        <v>260</v>
      </c>
      <c r="U197">
        <v>0</v>
      </c>
      <c r="V197">
        <v>2.4</v>
      </c>
      <c r="W197">
        <v>86</v>
      </c>
    </row>
    <row r="198" spans="1:23" ht="12.75">
      <c r="A198">
        <v>197</v>
      </c>
      <c r="B198" s="3" t="s">
        <v>144</v>
      </c>
      <c r="D198" s="2" t="s">
        <v>264</v>
      </c>
      <c r="G198">
        <v>35.75</v>
      </c>
      <c r="H198">
        <v>-108.882222222222</v>
      </c>
      <c r="I198" t="s">
        <v>359</v>
      </c>
      <c r="J198">
        <v>560</v>
      </c>
      <c r="K198">
        <v>6754</v>
      </c>
      <c r="L198" t="s">
        <v>73</v>
      </c>
      <c r="M198" s="1">
        <v>25454</v>
      </c>
      <c r="N198">
        <v>8.2</v>
      </c>
      <c r="O198">
        <v>388</v>
      </c>
      <c r="P198">
        <v>74</v>
      </c>
      <c r="Q198">
        <v>37</v>
      </c>
      <c r="R198">
        <v>2</v>
      </c>
      <c r="S198">
        <v>15</v>
      </c>
      <c r="T198">
        <v>240</v>
      </c>
      <c r="U198">
        <v>7</v>
      </c>
      <c r="V198">
        <v>9.9</v>
      </c>
      <c r="W198">
        <v>95</v>
      </c>
    </row>
    <row r="199" spans="1:23" ht="12.75">
      <c r="A199">
        <v>198</v>
      </c>
      <c r="B199" s="3">
        <v>123</v>
      </c>
      <c r="D199" s="2" t="s">
        <v>264</v>
      </c>
      <c r="G199">
        <v>35.7166666666667</v>
      </c>
      <c r="H199">
        <v>-109.001666666667</v>
      </c>
      <c r="I199" t="s">
        <v>360</v>
      </c>
      <c r="J199">
        <v>1680</v>
      </c>
      <c r="K199">
        <v>7080</v>
      </c>
      <c r="L199" t="s">
        <v>73</v>
      </c>
      <c r="M199" s="1">
        <v>25953</v>
      </c>
      <c r="N199">
        <v>8</v>
      </c>
      <c r="O199">
        <v>452</v>
      </c>
      <c r="P199">
        <v>92</v>
      </c>
      <c r="Q199">
        <v>36</v>
      </c>
      <c r="R199">
        <v>2</v>
      </c>
      <c r="S199">
        <v>17</v>
      </c>
      <c r="T199">
        <v>260</v>
      </c>
      <c r="U199">
        <v>0</v>
      </c>
      <c r="V199">
        <v>7.1</v>
      </c>
      <c r="W199">
        <v>140</v>
      </c>
    </row>
    <row r="200" spans="1:23" ht="12.75">
      <c r="A200">
        <v>199</v>
      </c>
      <c r="B200" s="3">
        <v>796</v>
      </c>
      <c r="D200" s="2" t="s">
        <v>264</v>
      </c>
      <c r="G200">
        <v>35.5533333333333</v>
      </c>
      <c r="H200">
        <v>-109.010277777778</v>
      </c>
      <c r="I200" t="s">
        <v>361</v>
      </c>
      <c r="J200">
        <v>265</v>
      </c>
      <c r="K200">
        <v>6575</v>
      </c>
      <c r="L200" t="s">
        <v>73</v>
      </c>
      <c r="M200" s="1">
        <v>24772</v>
      </c>
      <c r="O200">
        <v>484</v>
      </c>
      <c r="P200">
        <v>83</v>
      </c>
      <c r="Q200">
        <v>38</v>
      </c>
      <c r="R200">
        <v>5</v>
      </c>
      <c r="S200">
        <v>18</v>
      </c>
      <c r="T200">
        <v>190</v>
      </c>
      <c r="U200">
        <v>0</v>
      </c>
      <c r="V200">
        <v>5.3</v>
      </c>
      <c r="W200">
        <v>200</v>
      </c>
    </row>
    <row r="201" spans="1:23" ht="12.75">
      <c r="A201">
        <v>200</v>
      </c>
      <c r="B201" s="3" t="s">
        <v>145</v>
      </c>
      <c r="D201" s="2" t="s">
        <v>264</v>
      </c>
      <c r="G201">
        <v>35.7255555555556</v>
      </c>
      <c r="H201">
        <v>-109.005277777778</v>
      </c>
      <c r="I201" t="s">
        <v>362</v>
      </c>
      <c r="J201">
        <v>1390</v>
      </c>
      <c r="K201">
        <v>7075</v>
      </c>
      <c r="L201" t="s">
        <v>73</v>
      </c>
      <c r="M201" s="1">
        <v>25849</v>
      </c>
      <c r="N201">
        <v>7.5</v>
      </c>
      <c r="O201">
        <v>456</v>
      </c>
      <c r="P201">
        <v>100</v>
      </c>
      <c r="Q201">
        <v>11</v>
      </c>
      <c r="R201">
        <v>1</v>
      </c>
      <c r="S201">
        <v>21</v>
      </c>
      <c r="T201">
        <v>220</v>
      </c>
      <c r="U201">
        <v>0</v>
      </c>
      <c r="V201">
        <v>6.4</v>
      </c>
      <c r="W201">
        <v>150</v>
      </c>
    </row>
    <row r="202" spans="1:23" ht="12.75">
      <c r="A202">
        <v>201</v>
      </c>
      <c r="B202" s="3" t="s">
        <v>146</v>
      </c>
      <c r="D202" s="2" t="s">
        <v>264</v>
      </c>
      <c r="G202">
        <v>35.6886111111111</v>
      </c>
      <c r="H202">
        <v>-108.639166666667</v>
      </c>
      <c r="I202" t="s">
        <v>363</v>
      </c>
      <c r="J202">
        <v>2130</v>
      </c>
      <c r="K202">
        <v>6670</v>
      </c>
      <c r="L202" t="s">
        <v>73</v>
      </c>
      <c r="M202" s="1">
        <v>26333</v>
      </c>
      <c r="N202">
        <v>8</v>
      </c>
      <c r="O202">
        <v>755</v>
      </c>
      <c r="P202">
        <v>48</v>
      </c>
      <c r="Q202">
        <v>180</v>
      </c>
      <c r="R202">
        <v>2</v>
      </c>
      <c r="S202">
        <v>21</v>
      </c>
      <c r="T202">
        <v>390</v>
      </c>
      <c r="U202">
        <v>0</v>
      </c>
      <c r="V202">
        <v>15</v>
      </c>
      <c r="W202">
        <v>270</v>
      </c>
    </row>
    <row r="203" spans="1:23" ht="12.75">
      <c r="A203">
        <v>202</v>
      </c>
      <c r="B203" s="3">
        <v>961</v>
      </c>
      <c r="D203" s="2" t="s">
        <v>264</v>
      </c>
      <c r="G203">
        <v>35.6608333333333</v>
      </c>
      <c r="H203">
        <v>-108.109722222222</v>
      </c>
      <c r="I203" t="s">
        <v>364</v>
      </c>
      <c r="J203">
        <v>754</v>
      </c>
      <c r="K203">
        <v>6790</v>
      </c>
      <c r="L203" t="s">
        <v>73</v>
      </c>
      <c r="M203" s="1">
        <v>25637</v>
      </c>
      <c r="N203">
        <v>7.8</v>
      </c>
      <c r="O203">
        <v>654</v>
      </c>
      <c r="P203">
        <v>80</v>
      </c>
      <c r="Q203">
        <v>87</v>
      </c>
      <c r="R203">
        <v>5</v>
      </c>
      <c r="S203">
        <v>26</v>
      </c>
      <c r="T203">
        <v>270</v>
      </c>
      <c r="U203">
        <v>0</v>
      </c>
      <c r="V203">
        <v>8.9</v>
      </c>
      <c r="W203">
        <v>260</v>
      </c>
    </row>
    <row r="204" spans="1:23" ht="12.75">
      <c r="A204">
        <v>203</v>
      </c>
      <c r="B204" s="3">
        <v>729</v>
      </c>
      <c r="D204" s="2" t="s">
        <v>264</v>
      </c>
      <c r="G204">
        <v>35.5375</v>
      </c>
      <c r="H204">
        <v>-108.715833333333</v>
      </c>
      <c r="I204" t="s">
        <v>365</v>
      </c>
      <c r="J204">
        <v>335</v>
      </c>
      <c r="K204">
        <v>6585</v>
      </c>
      <c r="L204" t="s">
        <v>73</v>
      </c>
      <c r="M204" s="1">
        <v>20421</v>
      </c>
      <c r="N204">
        <v>7.5</v>
      </c>
      <c r="O204">
        <v>808</v>
      </c>
      <c r="P204">
        <v>66</v>
      </c>
      <c r="Q204">
        <v>185</v>
      </c>
      <c r="R204">
        <v>3.6</v>
      </c>
      <c r="S204">
        <v>28</v>
      </c>
      <c r="T204">
        <v>434</v>
      </c>
      <c r="U204">
        <v>0</v>
      </c>
      <c r="V204">
        <v>33</v>
      </c>
      <c r="W204">
        <v>261</v>
      </c>
    </row>
    <row r="205" spans="1:23" ht="12.75">
      <c r="A205">
        <v>204</v>
      </c>
      <c r="B205" s="3" t="s">
        <v>147</v>
      </c>
      <c r="D205" s="2" t="s">
        <v>264</v>
      </c>
      <c r="G205">
        <v>36.6122222222222</v>
      </c>
      <c r="H205">
        <v>-108.020555555556</v>
      </c>
      <c r="I205" t="s">
        <v>366</v>
      </c>
      <c r="J205">
        <v>570</v>
      </c>
      <c r="K205">
        <v>7070</v>
      </c>
      <c r="L205" t="s">
        <v>73</v>
      </c>
      <c r="M205" s="1">
        <v>26707</v>
      </c>
      <c r="N205">
        <v>7.9</v>
      </c>
      <c r="O205">
        <v>882</v>
      </c>
      <c r="P205">
        <v>78</v>
      </c>
      <c r="Q205">
        <v>160</v>
      </c>
      <c r="R205">
        <v>1</v>
      </c>
      <c r="S205">
        <v>34</v>
      </c>
      <c r="T205">
        <v>190</v>
      </c>
      <c r="U205">
        <v>16</v>
      </c>
      <c r="V205">
        <v>5.3</v>
      </c>
      <c r="W205">
        <v>490</v>
      </c>
    </row>
    <row r="206" spans="1:23" ht="12.75">
      <c r="A206">
        <v>205</v>
      </c>
      <c r="B206" s="3" t="s">
        <v>148</v>
      </c>
      <c r="D206" s="2" t="s">
        <v>264</v>
      </c>
      <c r="G206">
        <v>35.5616666666667</v>
      </c>
      <c r="H206">
        <v>-107.908888888889</v>
      </c>
      <c r="I206" t="s">
        <v>367</v>
      </c>
      <c r="J206">
        <v>1762</v>
      </c>
      <c r="K206">
        <v>7490</v>
      </c>
      <c r="L206" t="s">
        <v>73</v>
      </c>
      <c r="M206" s="1">
        <v>26863</v>
      </c>
      <c r="N206">
        <v>8.1</v>
      </c>
      <c r="O206">
        <v>1110</v>
      </c>
      <c r="P206">
        <v>100</v>
      </c>
      <c r="Q206">
        <v>180</v>
      </c>
      <c r="R206">
        <v>3.1</v>
      </c>
      <c r="S206">
        <v>36</v>
      </c>
      <c r="T206">
        <v>210</v>
      </c>
      <c r="U206">
        <v>10</v>
      </c>
      <c r="V206">
        <v>7.1</v>
      </c>
      <c r="W206">
        <v>580</v>
      </c>
    </row>
    <row r="207" spans="1:23" ht="12.75">
      <c r="A207">
        <v>206</v>
      </c>
      <c r="B207" s="3" t="s">
        <v>149</v>
      </c>
      <c r="D207" s="2" t="s">
        <v>264</v>
      </c>
      <c r="G207">
        <v>35.6958333333333</v>
      </c>
      <c r="H207">
        <v>-108.231944444444</v>
      </c>
      <c r="I207" t="s">
        <v>368</v>
      </c>
      <c r="J207">
        <v>2544</v>
      </c>
      <c r="K207">
        <v>6825</v>
      </c>
      <c r="L207" t="s">
        <v>73</v>
      </c>
      <c r="M207" s="1">
        <v>28020</v>
      </c>
      <c r="N207">
        <v>8.1</v>
      </c>
      <c r="O207">
        <v>967</v>
      </c>
      <c r="P207">
        <v>100</v>
      </c>
      <c r="Q207">
        <v>160</v>
      </c>
      <c r="R207">
        <v>4.4</v>
      </c>
      <c r="S207">
        <v>38</v>
      </c>
      <c r="T207">
        <v>238</v>
      </c>
      <c r="U207">
        <v>0</v>
      </c>
      <c r="V207">
        <v>4.6</v>
      </c>
      <c r="W207">
        <v>520</v>
      </c>
    </row>
    <row r="208" spans="1:23" ht="12.75">
      <c r="A208">
        <v>207</v>
      </c>
      <c r="B208" s="3">
        <v>261</v>
      </c>
      <c r="D208" s="2" t="s">
        <v>264</v>
      </c>
      <c r="G208">
        <v>35.3141666666667</v>
      </c>
      <c r="H208">
        <v>-107.303333333333</v>
      </c>
      <c r="I208" t="s">
        <v>369</v>
      </c>
      <c r="J208">
        <v>250</v>
      </c>
      <c r="K208">
        <v>6740</v>
      </c>
      <c r="L208" t="s">
        <v>73</v>
      </c>
      <c r="M208" s="1">
        <v>22885</v>
      </c>
      <c r="N208">
        <v>7.3</v>
      </c>
      <c r="O208">
        <v>933</v>
      </c>
      <c r="P208">
        <v>120</v>
      </c>
      <c r="Q208">
        <v>110</v>
      </c>
      <c r="R208">
        <v>8</v>
      </c>
      <c r="S208">
        <v>52</v>
      </c>
      <c r="T208">
        <v>340</v>
      </c>
      <c r="U208">
        <v>0</v>
      </c>
      <c r="V208">
        <v>27</v>
      </c>
      <c r="W208">
        <v>420</v>
      </c>
    </row>
    <row r="209" spans="1:23" ht="12.75">
      <c r="A209">
        <v>208</v>
      </c>
      <c r="B209" s="3" t="s">
        <v>150</v>
      </c>
      <c r="D209" s="2" t="s">
        <v>264</v>
      </c>
      <c r="G209">
        <v>35.4372222222222</v>
      </c>
      <c r="H209">
        <v>-108.999444444444</v>
      </c>
      <c r="I209" t="s">
        <v>370</v>
      </c>
      <c r="J209">
        <v>411</v>
      </c>
      <c r="K209">
        <v>6340</v>
      </c>
      <c r="L209" t="s">
        <v>73</v>
      </c>
      <c r="M209" s="1">
        <v>25464</v>
      </c>
      <c r="N209">
        <v>8.2</v>
      </c>
      <c r="O209">
        <v>3510</v>
      </c>
      <c r="P209">
        <v>93</v>
      </c>
      <c r="Q209">
        <v>1100</v>
      </c>
      <c r="R209">
        <v>5</v>
      </c>
      <c r="S209">
        <v>54</v>
      </c>
      <c r="T209">
        <v>250</v>
      </c>
      <c r="U209">
        <v>10</v>
      </c>
      <c r="V209">
        <v>1300</v>
      </c>
      <c r="W209">
        <v>700</v>
      </c>
    </row>
    <row r="210" spans="1:23" ht="12.75">
      <c r="A210">
        <v>209</v>
      </c>
      <c r="B210" s="3">
        <v>2454</v>
      </c>
      <c r="D210" s="2" t="s">
        <v>264</v>
      </c>
      <c r="G210">
        <v>36.4827777777778</v>
      </c>
      <c r="H210">
        <v>-108.838333333333</v>
      </c>
      <c r="I210" t="s">
        <v>371</v>
      </c>
      <c r="J210">
        <v>370</v>
      </c>
      <c r="K210">
        <v>5860</v>
      </c>
      <c r="L210" t="s">
        <v>73</v>
      </c>
      <c r="M210" s="1">
        <v>27213</v>
      </c>
      <c r="N210">
        <v>8</v>
      </c>
      <c r="O210">
        <v>2680</v>
      </c>
      <c r="P210">
        <v>400</v>
      </c>
      <c r="Q210">
        <v>150</v>
      </c>
      <c r="R210">
        <v>2</v>
      </c>
      <c r="S210">
        <v>120</v>
      </c>
      <c r="T210">
        <v>170</v>
      </c>
      <c r="U210">
        <v>13</v>
      </c>
      <c r="V210">
        <v>20</v>
      </c>
      <c r="W210">
        <v>1500</v>
      </c>
    </row>
    <row r="211" spans="1:23" ht="12.75">
      <c r="A211">
        <v>210</v>
      </c>
      <c r="B211" s="3" t="s">
        <v>151</v>
      </c>
      <c r="D211" s="2" t="s">
        <v>264</v>
      </c>
      <c r="G211">
        <v>35.9758333333333</v>
      </c>
      <c r="H211">
        <v>-107.433055555556</v>
      </c>
      <c r="I211" t="s">
        <v>372</v>
      </c>
      <c r="J211">
        <v>453</v>
      </c>
      <c r="K211">
        <v>6785</v>
      </c>
      <c r="L211" t="s">
        <v>253</v>
      </c>
      <c r="M211" s="1">
        <v>27788</v>
      </c>
      <c r="N211">
        <v>8.6</v>
      </c>
      <c r="O211">
        <v>1930</v>
      </c>
      <c r="P211">
        <v>6.4</v>
      </c>
      <c r="Q211">
        <v>740</v>
      </c>
      <c r="R211">
        <v>3.7</v>
      </c>
      <c r="S211">
        <v>4.6</v>
      </c>
      <c r="T211">
        <v>513</v>
      </c>
      <c r="U211">
        <v>0</v>
      </c>
      <c r="V211">
        <v>910</v>
      </c>
      <c r="W211">
        <v>3</v>
      </c>
    </row>
    <row r="212" spans="1:23" ht="12.75">
      <c r="A212">
        <v>211</v>
      </c>
      <c r="B212" s="3" t="s">
        <v>152</v>
      </c>
      <c r="D212" s="2" t="s">
        <v>264</v>
      </c>
      <c r="G212">
        <v>36.7986111111111</v>
      </c>
      <c r="H212">
        <v>-108.430833333333</v>
      </c>
      <c r="I212" t="s">
        <v>373</v>
      </c>
      <c r="J212">
        <v>26.6</v>
      </c>
      <c r="K212">
        <v>5212</v>
      </c>
      <c r="L212" t="s">
        <v>253</v>
      </c>
      <c r="M212" s="1">
        <v>27550</v>
      </c>
      <c r="N212">
        <v>7.2</v>
      </c>
      <c r="O212">
        <v>25700</v>
      </c>
      <c r="P212">
        <v>470</v>
      </c>
      <c r="Q212">
        <v>6800</v>
      </c>
      <c r="R212">
        <v>23</v>
      </c>
      <c r="S212">
        <v>540</v>
      </c>
      <c r="T212">
        <v>261</v>
      </c>
      <c r="U212">
        <v>0</v>
      </c>
      <c r="V212">
        <v>3900</v>
      </c>
      <c r="W212">
        <v>13000</v>
      </c>
    </row>
    <row r="213" spans="1:23" ht="12.75">
      <c r="A213">
        <v>212</v>
      </c>
      <c r="B213" s="3" t="s">
        <v>153</v>
      </c>
      <c r="D213" s="2" t="s">
        <v>264</v>
      </c>
      <c r="G213">
        <v>36.7986111111111</v>
      </c>
      <c r="H213">
        <v>-108.430833333333</v>
      </c>
      <c r="I213" t="s">
        <v>373</v>
      </c>
      <c r="J213">
        <v>26.6</v>
      </c>
      <c r="K213">
        <v>5212</v>
      </c>
      <c r="L213" t="s">
        <v>253</v>
      </c>
      <c r="M213" s="1">
        <v>27682</v>
      </c>
      <c r="N213">
        <v>8.2</v>
      </c>
      <c r="O213">
        <v>30100</v>
      </c>
      <c r="P213">
        <v>510</v>
      </c>
      <c r="Q213">
        <v>8600</v>
      </c>
      <c r="R213">
        <v>17</v>
      </c>
      <c r="S213">
        <v>670</v>
      </c>
      <c r="T213">
        <v>256</v>
      </c>
      <c r="U213">
        <v>0</v>
      </c>
      <c r="V213">
        <v>5200</v>
      </c>
      <c r="W213">
        <v>14000</v>
      </c>
    </row>
    <row r="214" spans="1:23" ht="12.75">
      <c r="A214">
        <v>213</v>
      </c>
      <c r="B214" s="3">
        <v>556</v>
      </c>
      <c r="D214" s="2" t="s">
        <v>264</v>
      </c>
      <c r="G214">
        <v>35.5133333333333</v>
      </c>
      <c r="H214">
        <v>-107.464444444444</v>
      </c>
      <c r="I214" t="s">
        <v>374</v>
      </c>
      <c r="J214">
        <v>200</v>
      </c>
      <c r="K214">
        <v>6802</v>
      </c>
      <c r="L214" t="s">
        <v>254</v>
      </c>
      <c r="M214" s="1">
        <v>22941</v>
      </c>
      <c r="N214">
        <v>8.7</v>
      </c>
      <c r="O214">
        <v>647</v>
      </c>
      <c r="P214">
        <v>2.1</v>
      </c>
      <c r="Q214">
        <v>280</v>
      </c>
      <c r="R214">
        <v>2</v>
      </c>
      <c r="S214">
        <v>0.2</v>
      </c>
      <c r="T214">
        <v>640</v>
      </c>
      <c r="U214">
        <v>31</v>
      </c>
      <c r="V214">
        <v>4.4</v>
      </c>
      <c r="W214">
        <v>1.8</v>
      </c>
    </row>
    <row r="215" spans="1:23" ht="12.75">
      <c r="A215">
        <v>214</v>
      </c>
      <c r="B215" s="3">
        <v>1162</v>
      </c>
      <c r="D215" s="2" t="s">
        <v>264</v>
      </c>
      <c r="G215">
        <v>35.8352777777778</v>
      </c>
      <c r="H215">
        <v>-107.767222222222</v>
      </c>
      <c r="I215" t="s">
        <v>375</v>
      </c>
      <c r="J215">
        <v>351</v>
      </c>
      <c r="K215">
        <v>6610</v>
      </c>
      <c r="L215" t="s">
        <v>254</v>
      </c>
      <c r="M215" s="1">
        <v>24523</v>
      </c>
      <c r="N215">
        <v>8.7</v>
      </c>
      <c r="O215">
        <v>1710</v>
      </c>
      <c r="P215">
        <v>3</v>
      </c>
      <c r="Q215">
        <v>470</v>
      </c>
      <c r="R215">
        <v>0.8</v>
      </c>
      <c r="S215">
        <v>0.6</v>
      </c>
      <c r="T215">
        <v>410</v>
      </c>
      <c r="U215">
        <v>23</v>
      </c>
      <c r="V215">
        <v>35</v>
      </c>
      <c r="W215">
        <v>540</v>
      </c>
    </row>
    <row r="216" spans="1:23" ht="12.75">
      <c r="A216">
        <v>215</v>
      </c>
      <c r="B216" s="3">
        <v>2552</v>
      </c>
      <c r="D216" s="2" t="s">
        <v>264</v>
      </c>
      <c r="G216">
        <v>36.1883333333333</v>
      </c>
      <c r="H216">
        <v>-108.614166666667</v>
      </c>
      <c r="I216" t="s">
        <v>376</v>
      </c>
      <c r="J216">
        <v>1826</v>
      </c>
      <c r="K216">
        <v>5626</v>
      </c>
      <c r="L216" t="s">
        <v>254</v>
      </c>
      <c r="M216" s="1">
        <v>24132</v>
      </c>
      <c r="N216">
        <v>9.1</v>
      </c>
      <c r="O216">
        <v>502</v>
      </c>
      <c r="P216">
        <v>3</v>
      </c>
      <c r="Q216">
        <v>190</v>
      </c>
      <c r="R216">
        <v>0.8</v>
      </c>
      <c r="S216">
        <v>0.6</v>
      </c>
      <c r="T216">
        <v>340</v>
      </c>
      <c r="U216">
        <v>49</v>
      </c>
      <c r="V216">
        <v>17</v>
      </c>
      <c r="W216">
        <v>49</v>
      </c>
    </row>
    <row r="217" spans="1:23" ht="12.75">
      <c r="A217">
        <v>216</v>
      </c>
      <c r="B217" s="3" t="s">
        <v>154</v>
      </c>
      <c r="D217" s="2" t="s">
        <v>264</v>
      </c>
      <c r="G217">
        <v>35.7336111111111</v>
      </c>
      <c r="H217">
        <v>-108.775277777778</v>
      </c>
      <c r="I217" t="s">
        <v>377</v>
      </c>
      <c r="J217">
        <v>300</v>
      </c>
      <c r="K217">
        <v>6300</v>
      </c>
      <c r="L217" t="s">
        <v>254</v>
      </c>
      <c r="M217" s="1">
        <v>24639</v>
      </c>
      <c r="O217">
        <v>698</v>
      </c>
      <c r="P217">
        <v>3</v>
      </c>
      <c r="Q217">
        <v>360</v>
      </c>
      <c r="R217">
        <v>1</v>
      </c>
      <c r="S217">
        <v>0.6</v>
      </c>
      <c r="T217">
        <v>320</v>
      </c>
      <c r="U217">
        <v>27</v>
      </c>
      <c r="V217">
        <v>28</v>
      </c>
      <c r="W217">
        <v>240</v>
      </c>
    </row>
    <row r="218" spans="1:23" ht="12.75">
      <c r="A218">
        <v>217</v>
      </c>
      <c r="B218" s="3" t="s">
        <v>155</v>
      </c>
      <c r="D218" s="2" t="s">
        <v>264</v>
      </c>
      <c r="G218">
        <v>35.8202777777778</v>
      </c>
      <c r="H218">
        <v>-107.313055555556</v>
      </c>
      <c r="I218" t="s">
        <v>378</v>
      </c>
      <c r="J218">
        <v>502</v>
      </c>
      <c r="K218">
        <v>6660</v>
      </c>
      <c r="L218" t="s">
        <v>254</v>
      </c>
      <c r="M218" s="1">
        <v>24524</v>
      </c>
      <c r="N218">
        <v>8.7</v>
      </c>
      <c r="O218">
        <v>1720</v>
      </c>
      <c r="P218">
        <v>4</v>
      </c>
      <c r="Q218">
        <v>600</v>
      </c>
      <c r="R218">
        <v>1</v>
      </c>
      <c r="S218">
        <v>0.6</v>
      </c>
      <c r="T218">
        <v>600</v>
      </c>
      <c r="U218">
        <v>36</v>
      </c>
      <c r="V218">
        <v>22</v>
      </c>
      <c r="W218">
        <v>760</v>
      </c>
    </row>
    <row r="219" spans="1:23" ht="12.75">
      <c r="A219">
        <v>218</v>
      </c>
      <c r="B219" s="3">
        <v>2503</v>
      </c>
      <c r="D219" s="2" t="s">
        <v>264</v>
      </c>
      <c r="G219">
        <v>36.0963888888889</v>
      </c>
      <c r="H219">
        <v>-108.324166666667</v>
      </c>
      <c r="I219" t="s">
        <v>379</v>
      </c>
      <c r="J219">
        <v>420</v>
      </c>
      <c r="K219">
        <v>5812</v>
      </c>
      <c r="L219" t="s">
        <v>254</v>
      </c>
      <c r="M219" s="1">
        <v>24505</v>
      </c>
      <c r="O219">
        <v>1990</v>
      </c>
      <c r="P219">
        <v>3</v>
      </c>
      <c r="Q219">
        <v>880</v>
      </c>
      <c r="R219">
        <v>2</v>
      </c>
      <c r="S219">
        <v>0.6</v>
      </c>
      <c r="T219">
        <v>1130</v>
      </c>
      <c r="U219">
        <v>120</v>
      </c>
      <c r="V219">
        <v>510</v>
      </c>
      <c r="W219">
        <v>80</v>
      </c>
    </row>
    <row r="220" spans="1:23" ht="12.75">
      <c r="A220">
        <v>219</v>
      </c>
      <c r="B220" s="3" t="s">
        <v>156</v>
      </c>
      <c r="D220" s="2" t="s">
        <v>264</v>
      </c>
      <c r="G220">
        <v>35.9297222222222</v>
      </c>
      <c r="H220">
        <v>-108.074444444444</v>
      </c>
      <c r="I220" t="s">
        <v>380</v>
      </c>
      <c r="J220">
        <v>370</v>
      </c>
      <c r="K220">
        <v>6260</v>
      </c>
      <c r="L220" t="s">
        <v>254</v>
      </c>
      <c r="M220" s="1">
        <v>24594</v>
      </c>
      <c r="N220">
        <v>9</v>
      </c>
      <c r="O220">
        <v>1010</v>
      </c>
      <c r="P220">
        <v>4</v>
      </c>
      <c r="Q220">
        <v>370</v>
      </c>
      <c r="R220">
        <v>2</v>
      </c>
      <c r="S220">
        <v>0.6</v>
      </c>
      <c r="T220">
        <v>520</v>
      </c>
      <c r="U220">
        <v>29</v>
      </c>
      <c r="V220">
        <v>18</v>
      </c>
      <c r="W220">
        <v>300</v>
      </c>
    </row>
    <row r="221" spans="1:23" ht="12.75">
      <c r="A221">
        <v>220</v>
      </c>
      <c r="B221" s="3" t="s">
        <v>157</v>
      </c>
      <c r="D221" s="2" t="s">
        <v>264</v>
      </c>
      <c r="G221">
        <v>35.7708333333333</v>
      </c>
      <c r="H221">
        <v>-108.776944444444</v>
      </c>
      <c r="I221" t="s">
        <v>381</v>
      </c>
      <c r="J221">
        <v>470</v>
      </c>
      <c r="K221">
        <v>6260</v>
      </c>
      <c r="L221" t="s">
        <v>254</v>
      </c>
      <c r="M221" s="1">
        <v>25493</v>
      </c>
      <c r="N221">
        <v>8.5</v>
      </c>
      <c r="O221">
        <v>1120</v>
      </c>
      <c r="P221">
        <v>12</v>
      </c>
      <c r="Q221">
        <v>360</v>
      </c>
      <c r="R221">
        <v>2</v>
      </c>
      <c r="S221">
        <v>0.6</v>
      </c>
      <c r="T221">
        <v>370</v>
      </c>
      <c r="U221">
        <v>14</v>
      </c>
      <c r="V221">
        <v>22</v>
      </c>
      <c r="W221">
        <v>450</v>
      </c>
    </row>
    <row r="222" spans="1:23" ht="12.75">
      <c r="A222">
        <v>221</v>
      </c>
      <c r="B222" s="3">
        <v>1048</v>
      </c>
      <c r="D222" s="2" t="s">
        <v>264</v>
      </c>
      <c r="G222">
        <v>35.8105555555556</v>
      </c>
      <c r="H222">
        <v>-107.746666666667</v>
      </c>
      <c r="I222" t="s">
        <v>382</v>
      </c>
      <c r="J222">
        <v>425</v>
      </c>
      <c r="K222">
        <v>6700</v>
      </c>
      <c r="L222" t="s">
        <v>254</v>
      </c>
      <c r="M222" s="1">
        <v>23585</v>
      </c>
      <c r="N222">
        <v>8.7</v>
      </c>
      <c r="O222">
        <v>768</v>
      </c>
      <c r="P222">
        <v>1.6</v>
      </c>
      <c r="Q222">
        <v>270</v>
      </c>
      <c r="R222">
        <v>0.8</v>
      </c>
      <c r="S222">
        <v>0.7</v>
      </c>
      <c r="T222">
        <v>24</v>
      </c>
      <c r="U222">
        <v>9</v>
      </c>
      <c r="V222">
        <v>15</v>
      </c>
      <c r="W222">
        <v>520</v>
      </c>
    </row>
    <row r="223" spans="1:23" ht="12.75">
      <c r="A223">
        <v>222</v>
      </c>
      <c r="B223" s="3" t="s">
        <v>158</v>
      </c>
      <c r="D223" s="2" t="s">
        <v>264</v>
      </c>
      <c r="G223">
        <v>36.05</v>
      </c>
      <c r="H223">
        <v>-108.141666666667</v>
      </c>
      <c r="I223" t="s">
        <v>383</v>
      </c>
      <c r="J223">
        <v>325</v>
      </c>
      <c r="K223">
        <v>5980</v>
      </c>
      <c r="L223" t="s">
        <v>254</v>
      </c>
      <c r="M223" s="1">
        <v>27015</v>
      </c>
      <c r="N223">
        <v>8.8</v>
      </c>
      <c r="O223">
        <v>1310</v>
      </c>
      <c r="P223">
        <v>40</v>
      </c>
      <c r="Q223">
        <v>540</v>
      </c>
      <c r="R223">
        <v>2</v>
      </c>
      <c r="S223">
        <v>1.2</v>
      </c>
      <c r="T223">
        <v>930</v>
      </c>
      <c r="U223">
        <v>87</v>
      </c>
      <c r="V223">
        <v>71</v>
      </c>
      <c r="W223">
        <v>130</v>
      </c>
    </row>
    <row r="224" spans="1:23" ht="12.75">
      <c r="A224">
        <v>223</v>
      </c>
      <c r="B224" s="3">
        <v>832</v>
      </c>
      <c r="D224" s="2" t="s">
        <v>264</v>
      </c>
      <c r="G224">
        <v>35.5730555555556</v>
      </c>
      <c r="H224">
        <v>-107.696111111111</v>
      </c>
      <c r="I224" t="s">
        <v>384</v>
      </c>
      <c r="J224">
        <v>381</v>
      </c>
      <c r="K224">
        <v>6795</v>
      </c>
      <c r="L224" t="s">
        <v>254</v>
      </c>
      <c r="M224" s="1">
        <v>22921</v>
      </c>
      <c r="N224">
        <v>10</v>
      </c>
      <c r="O224">
        <v>807</v>
      </c>
      <c r="P224">
        <v>3.2</v>
      </c>
      <c r="Q224">
        <v>290</v>
      </c>
      <c r="R224">
        <v>3.6</v>
      </c>
      <c r="S224">
        <v>1.7</v>
      </c>
      <c r="T224">
        <v>130</v>
      </c>
      <c r="U224">
        <v>130</v>
      </c>
      <c r="V224">
        <v>24</v>
      </c>
      <c r="W224">
        <v>277</v>
      </c>
    </row>
    <row r="225" spans="1:23" ht="12.75">
      <c r="A225">
        <v>224</v>
      </c>
      <c r="B225" s="3">
        <v>826</v>
      </c>
      <c r="D225" s="2" t="s">
        <v>264</v>
      </c>
      <c r="G225">
        <v>35.5702777777778</v>
      </c>
      <c r="H225">
        <v>-107.598888888889</v>
      </c>
      <c r="I225" t="s">
        <v>385</v>
      </c>
      <c r="J225">
        <v>451</v>
      </c>
      <c r="K225">
        <v>6590</v>
      </c>
      <c r="L225" t="s">
        <v>254</v>
      </c>
      <c r="M225" s="1">
        <v>22934</v>
      </c>
      <c r="N225">
        <v>8.7</v>
      </c>
      <c r="O225">
        <v>625</v>
      </c>
      <c r="P225">
        <v>5.9</v>
      </c>
      <c r="Q225">
        <v>220</v>
      </c>
      <c r="R225">
        <v>2</v>
      </c>
      <c r="S225">
        <v>1.8</v>
      </c>
      <c r="T225">
        <v>320</v>
      </c>
      <c r="U225">
        <v>11</v>
      </c>
      <c r="V225">
        <v>13</v>
      </c>
      <c r="W225">
        <v>200</v>
      </c>
    </row>
    <row r="226" spans="1:23" ht="12.75">
      <c r="A226">
        <v>225</v>
      </c>
      <c r="B226" s="3" t="s">
        <v>159</v>
      </c>
      <c r="D226" s="2" t="s">
        <v>264</v>
      </c>
      <c r="G226">
        <v>35.7902777777778</v>
      </c>
      <c r="H226">
        <v>-108.829444444444</v>
      </c>
      <c r="I226" t="s">
        <v>386</v>
      </c>
      <c r="J226">
        <v>404</v>
      </c>
      <c r="K226">
        <v>6390</v>
      </c>
      <c r="L226" t="s">
        <v>254</v>
      </c>
      <c r="M226" s="1">
        <v>24636</v>
      </c>
      <c r="O226">
        <v>386</v>
      </c>
      <c r="P226">
        <v>39</v>
      </c>
      <c r="Q226">
        <v>97</v>
      </c>
      <c r="R226">
        <v>3</v>
      </c>
      <c r="S226">
        <v>2</v>
      </c>
      <c r="T226">
        <v>200</v>
      </c>
      <c r="U226">
        <v>0</v>
      </c>
      <c r="V226">
        <v>12</v>
      </c>
      <c r="W226">
        <v>150</v>
      </c>
    </row>
    <row r="227" spans="1:23" ht="12.75">
      <c r="A227">
        <v>226</v>
      </c>
      <c r="B227" s="3">
        <v>279</v>
      </c>
      <c r="D227" s="2" t="s">
        <v>264</v>
      </c>
      <c r="G227">
        <v>35.3344444444444</v>
      </c>
      <c r="H227">
        <v>-107.641666666667</v>
      </c>
      <c r="I227" t="s">
        <v>387</v>
      </c>
      <c r="J227">
        <v>200</v>
      </c>
      <c r="K227">
        <v>7295</v>
      </c>
      <c r="L227" t="s">
        <v>254</v>
      </c>
      <c r="M227" s="1">
        <v>22899</v>
      </c>
      <c r="N227">
        <v>8.1</v>
      </c>
      <c r="O227">
        <v>516</v>
      </c>
      <c r="P227">
        <v>14</v>
      </c>
      <c r="Q227">
        <v>179</v>
      </c>
      <c r="R227">
        <v>1.7</v>
      </c>
      <c r="S227">
        <v>3.4</v>
      </c>
      <c r="T227">
        <v>370</v>
      </c>
      <c r="U227">
        <v>0</v>
      </c>
      <c r="V227">
        <v>14</v>
      </c>
      <c r="W227">
        <v>102</v>
      </c>
    </row>
    <row r="228" spans="1:23" ht="12.75">
      <c r="A228">
        <v>227</v>
      </c>
      <c r="B228" s="3" t="s">
        <v>160</v>
      </c>
      <c r="D228" s="2" t="s">
        <v>264</v>
      </c>
      <c r="G228">
        <v>36.7883333333333</v>
      </c>
      <c r="H228">
        <v>-108.83</v>
      </c>
      <c r="I228" t="s">
        <v>388</v>
      </c>
      <c r="J228">
        <v>423</v>
      </c>
      <c r="K228">
        <v>6380</v>
      </c>
      <c r="L228" t="s">
        <v>254</v>
      </c>
      <c r="M228" s="1">
        <v>26574</v>
      </c>
      <c r="N228">
        <v>8.2</v>
      </c>
      <c r="O228">
        <v>354</v>
      </c>
      <c r="P228">
        <v>38</v>
      </c>
      <c r="Q228">
        <v>91</v>
      </c>
      <c r="R228">
        <v>3</v>
      </c>
      <c r="S228">
        <v>4</v>
      </c>
      <c r="T228">
        <v>180</v>
      </c>
      <c r="U228">
        <v>8</v>
      </c>
      <c r="V228">
        <v>1.8</v>
      </c>
      <c r="W228">
        <v>150</v>
      </c>
    </row>
    <row r="229" spans="1:23" ht="12.75">
      <c r="A229">
        <v>228</v>
      </c>
      <c r="B229" s="3">
        <v>938</v>
      </c>
      <c r="D229" s="2" t="s">
        <v>264</v>
      </c>
      <c r="G229">
        <v>35.6819444444444</v>
      </c>
      <c r="H229">
        <v>-107.723333333333</v>
      </c>
      <c r="I229" t="s">
        <v>389</v>
      </c>
      <c r="J229">
        <v>176</v>
      </c>
      <c r="K229">
        <v>7005</v>
      </c>
      <c r="L229" t="s">
        <v>254</v>
      </c>
      <c r="M229" s="1">
        <v>24523</v>
      </c>
      <c r="N229">
        <v>7.8</v>
      </c>
      <c r="O229">
        <v>1400</v>
      </c>
      <c r="P229">
        <v>190</v>
      </c>
      <c r="Q229">
        <v>190</v>
      </c>
      <c r="R229">
        <v>2</v>
      </c>
      <c r="S229">
        <v>24</v>
      </c>
      <c r="T229">
        <v>250</v>
      </c>
      <c r="U229">
        <v>0</v>
      </c>
      <c r="V229">
        <v>12</v>
      </c>
      <c r="W229">
        <v>800</v>
      </c>
    </row>
    <row r="230" spans="1:23" ht="12.75">
      <c r="A230">
        <v>229</v>
      </c>
      <c r="B230" s="3">
        <v>576</v>
      </c>
      <c r="D230" s="2" t="s">
        <v>264</v>
      </c>
      <c r="G230">
        <v>35.5094444444444</v>
      </c>
      <c r="H230">
        <v>-107.685277777778</v>
      </c>
      <c r="I230" t="s">
        <v>390</v>
      </c>
      <c r="J230">
        <v>325</v>
      </c>
      <c r="K230">
        <v>6857</v>
      </c>
      <c r="L230" t="s">
        <v>254</v>
      </c>
      <c r="M230" s="1">
        <v>22935</v>
      </c>
      <c r="N230">
        <v>7.5</v>
      </c>
      <c r="O230">
        <v>731</v>
      </c>
      <c r="P230">
        <v>140</v>
      </c>
      <c r="Q230">
        <v>32</v>
      </c>
      <c r="R230">
        <v>3</v>
      </c>
      <c r="S230">
        <v>57</v>
      </c>
      <c r="T230">
        <v>570</v>
      </c>
      <c r="U230">
        <v>0</v>
      </c>
      <c r="V230">
        <v>4.8</v>
      </c>
      <c r="W230">
        <v>180</v>
      </c>
    </row>
    <row r="231" spans="1:23" ht="12.75">
      <c r="A231">
        <v>230</v>
      </c>
      <c r="B231" s="3" t="s">
        <v>161</v>
      </c>
      <c r="D231" s="2" t="s">
        <v>264</v>
      </c>
      <c r="G231">
        <v>36.1791666666667</v>
      </c>
      <c r="H231">
        <v>-108.185833333333</v>
      </c>
      <c r="I231" t="s">
        <v>391</v>
      </c>
      <c r="J231">
        <v>500</v>
      </c>
      <c r="K231">
        <v>6138</v>
      </c>
      <c r="L231" t="s">
        <v>254</v>
      </c>
      <c r="M231" s="1">
        <v>27053</v>
      </c>
      <c r="N231">
        <v>8.3</v>
      </c>
      <c r="O231">
        <v>1320</v>
      </c>
      <c r="P231">
        <v>120</v>
      </c>
      <c r="Q231">
        <v>180</v>
      </c>
      <c r="R231">
        <v>2</v>
      </c>
      <c r="S231">
        <v>86</v>
      </c>
      <c r="T231">
        <v>330</v>
      </c>
      <c r="U231">
        <v>21</v>
      </c>
      <c r="V231">
        <v>12</v>
      </c>
      <c r="W231">
        <v>630</v>
      </c>
    </row>
    <row r="232" spans="1:23" ht="12.75">
      <c r="A232">
        <v>231</v>
      </c>
      <c r="B232" s="3" t="s">
        <v>162</v>
      </c>
      <c r="D232" s="2" t="s">
        <v>264</v>
      </c>
      <c r="G232">
        <v>36.1791666666667</v>
      </c>
      <c r="H232">
        <v>-108.185833333333</v>
      </c>
      <c r="I232" t="s">
        <v>391</v>
      </c>
      <c r="J232">
        <v>500</v>
      </c>
      <c r="K232">
        <v>6138</v>
      </c>
      <c r="L232" t="s">
        <v>254</v>
      </c>
      <c r="M232" s="1">
        <v>27121</v>
      </c>
      <c r="N232">
        <v>8.1</v>
      </c>
      <c r="O232">
        <v>1340</v>
      </c>
      <c r="P232">
        <v>120</v>
      </c>
      <c r="Q232">
        <v>130</v>
      </c>
      <c r="R232">
        <v>3</v>
      </c>
      <c r="S232">
        <v>89</v>
      </c>
      <c r="T232">
        <v>360</v>
      </c>
      <c r="U232">
        <v>14</v>
      </c>
      <c r="V232">
        <v>8.9</v>
      </c>
      <c r="W232">
        <v>630</v>
      </c>
    </row>
    <row r="233" spans="1:23" ht="12.75">
      <c r="A233">
        <v>232</v>
      </c>
      <c r="B233" s="3">
        <v>2424</v>
      </c>
      <c r="D233" s="2" t="s">
        <v>264</v>
      </c>
      <c r="G233">
        <v>36.3930555555556</v>
      </c>
      <c r="H233">
        <v>-108.665555555556</v>
      </c>
      <c r="I233" t="s">
        <v>392</v>
      </c>
      <c r="J233">
        <v>500</v>
      </c>
      <c r="K233">
        <v>5550</v>
      </c>
      <c r="L233" t="s">
        <v>254</v>
      </c>
      <c r="M233" s="1">
        <v>25906</v>
      </c>
      <c r="N233">
        <v>8.1</v>
      </c>
      <c r="O233">
        <v>4390</v>
      </c>
      <c r="P233">
        <v>260</v>
      </c>
      <c r="Q233">
        <v>910</v>
      </c>
      <c r="R233">
        <v>7</v>
      </c>
      <c r="S233">
        <v>140</v>
      </c>
      <c r="T233">
        <v>440</v>
      </c>
      <c r="U233">
        <v>17</v>
      </c>
      <c r="V233">
        <v>320</v>
      </c>
      <c r="W233">
        <v>2300</v>
      </c>
    </row>
    <row r="234" spans="1:23" ht="12.75">
      <c r="A234">
        <v>233</v>
      </c>
      <c r="B234" s="3">
        <v>1104</v>
      </c>
      <c r="D234" s="2" t="s">
        <v>264</v>
      </c>
      <c r="G234">
        <v>35.8955555555556</v>
      </c>
      <c r="H234">
        <v>-106.956944444444</v>
      </c>
      <c r="I234" t="s">
        <v>393</v>
      </c>
      <c r="J234">
        <v>670</v>
      </c>
      <c r="K234">
        <v>6730</v>
      </c>
      <c r="L234" t="s">
        <v>254</v>
      </c>
      <c r="M234" s="1">
        <v>28605</v>
      </c>
      <c r="N234">
        <v>6.2</v>
      </c>
      <c r="O234">
        <v>5800</v>
      </c>
      <c r="P234">
        <v>300</v>
      </c>
      <c r="Q234">
        <v>630</v>
      </c>
      <c r="R234">
        <v>13</v>
      </c>
      <c r="S234">
        <v>570</v>
      </c>
      <c r="T234">
        <v>470</v>
      </c>
      <c r="U234">
        <v>0</v>
      </c>
      <c r="V234">
        <v>19</v>
      </c>
      <c r="W234">
        <v>4000</v>
      </c>
    </row>
    <row r="235" spans="1:23" ht="12.75">
      <c r="A235">
        <v>234</v>
      </c>
      <c r="B235" s="3" t="s">
        <v>163</v>
      </c>
      <c r="D235" s="2" t="s">
        <v>264</v>
      </c>
      <c r="G235">
        <v>35.5725</v>
      </c>
      <c r="H235">
        <v>-108.006111111111</v>
      </c>
      <c r="I235" t="s">
        <v>394</v>
      </c>
      <c r="J235">
        <v>830</v>
      </c>
      <c r="K235">
        <v>7380</v>
      </c>
      <c r="L235" t="s">
        <v>255</v>
      </c>
      <c r="M235" s="1">
        <v>23705</v>
      </c>
      <c r="N235">
        <v>7.1</v>
      </c>
      <c r="O235">
        <v>1400</v>
      </c>
      <c r="P235">
        <v>380</v>
      </c>
      <c r="Q235">
        <v>69</v>
      </c>
      <c r="R235">
        <v>5</v>
      </c>
      <c r="S235">
        <v>74</v>
      </c>
      <c r="T235">
        <v>31</v>
      </c>
      <c r="U235">
        <v>0</v>
      </c>
      <c r="V235">
        <v>14</v>
      </c>
      <c r="W235">
        <v>1300</v>
      </c>
    </row>
    <row r="236" spans="1:23" ht="12.75">
      <c r="A236">
        <v>235</v>
      </c>
      <c r="B236" s="3" t="s">
        <v>164</v>
      </c>
      <c r="D236" s="2" t="s">
        <v>264</v>
      </c>
      <c r="G236">
        <v>36.2491666666667</v>
      </c>
      <c r="H236">
        <v>-108.138611111111</v>
      </c>
      <c r="I236" t="s">
        <v>395</v>
      </c>
      <c r="J236">
        <v>394</v>
      </c>
      <c r="K236">
        <v>5965</v>
      </c>
      <c r="L236" t="s">
        <v>256</v>
      </c>
      <c r="M236" s="1">
        <v>27926</v>
      </c>
      <c r="N236">
        <v>10.9</v>
      </c>
      <c r="O236">
        <v>4220</v>
      </c>
      <c r="P236">
        <v>11</v>
      </c>
      <c r="Q236">
        <v>1600</v>
      </c>
      <c r="R236">
        <v>11</v>
      </c>
      <c r="S236">
        <v>0.4</v>
      </c>
      <c r="T236">
        <v>196</v>
      </c>
      <c r="U236">
        <v>3</v>
      </c>
      <c r="V236">
        <v>2300</v>
      </c>
      <c r="W236">
        <v>180</v>
      </c>
    </row>
    <row r="237" spans="1:23" ht="12.75">
      <c r="A237">
        <v>236</v>
      </c>
      <c r="B237" s="3" t="s">
        <v>165</v>
      </c>
      <c r="D237" s="2" t="s">
        <v>264</v>
      </c>
      <c r="G237">
        <v>36.1394444444444</v>
      </c>
      <c r="H237">
        <v>-107.937777777778</v>
      </c>
      <c r="I237" t="s">
        <v>396</v>
      </c>
      <c r="J237">
        <v>285</v>
      </c>
      <c r="K237">
        <v>6245</v>
      </c>
      <c r="L237" t="s">
        <v>256</v>
      </c>
      <c r="M237" s="1">
        <v>28355</v>
      </c>
      <c r="N237">
        <v>9.1</v>
      </c>
      <c r="O237">
        <v>1870</v>
      </c>
      <c r="P237">
        <v>2.5</v>
      </c>
      <c r="Q237">
        <v>730</v>
      </c>
      <c r="R237">
        <v>4</v>
      </c>
      <c r="S237">
        <v>0.7</v>
      </c>
      <c r="T237">
        <v>660</v>
      </c>
      <c r="U237">
        <v>300</v>
      </c>
      <c r="V237">
        <v>110</v>
      </c>
      <c r="W237">
        <v>370</v>
      </c>
    </row>
    <row r="238" spans="1:23" ht="12.75">
      <c r="A238">
        <v>237</v>
      </c>
      <c r="B238" s="3" t="s">
        <v>166</v>
      </c>
      <c r="D238" s="2" t="s">
        <v>264</v>
      </c>
      <c r="G238">
        <v>36.1394444444444</v>
      </c>
      <c r="H238">
        <v>-107.937777777778</v>
      </c>
      <c r="I238" t="s">
        <v>396</v>
      </c>
      <c r="J238">
        <v>285</v>
      </c>
      <c r="K238">
        <v>6245</v>
      </c>
      <c r="L238" t="s">
        <v>256</v>
      </c>
      <c r="M238" s="1">
        <v>28544</v>
      </c>
      <c r="N238">
        <v>9.2</v>
      </c>
      <c r="O238">
        <v>2010</v>
      </c>
      <c r="P238">
        <v>4.9</v>
      </c>
      <c r="Q238">
        <v>800</v>
      </c>
      <c r="R238">
        <v>3.6</v>
      </c>
      <c r="S238">
        <v>0.8</v>
      </c>
      <c r="T238">
        <v>992</v>
      </c>
      <c r="U238">
        <v>181</v>
      </c>
      <c r="V238">
        <v>230</v>
      </c>
      <c r="W238">
        <v>280</v>
      </c>
    </row>
    <row r="239" spans="1:23" ht="12.75">
      <c r="A239">
        <v>238</v>
      </c>
      <c r="B239" s="3" t="s">
        <v>167</v>
      </c>
      <c r="D239" s="2" t="s">
        <v>264</v>
      </c>
      <c r="G239">
        <v>35.9097222222222</v>
      </c>
      <c r="H239">
        <v>-107.366666666667</v>
      </c>
      <c r="I239" t="s">
        <v>397</v>
      </c>
      <c r="J239">
        <v>137</v>
      </c>
      <c r="K239">
        <v>6625</v>
      </c>
      <c r="L239" t="s">
        <v>256</v>
      </c>
      <c r="M239" s="1">
        <v>27772</v>
      </c>
      <c r="N239">
        <v>8.4</v>
      </c>
      <c r="O239">
        <v>1610</v>
      </c>
      <c r="P239">
        <v>2.7</v>
      </c>
      <c r="Q239">
        <v>600</v>
      </c>
      <c r="R239">
        <v>2.2</v>
      </c>
      <c r="S239">
        <v>1</v>
      </c>
      <c r="T239">
        <v>891</v>
      </c>
      <c r="U239">
        <v>43</v>
      </c>
      <c r="V239">
        <v>19</v>
      </c>
      <c r="W239">
        <v>480</v>
      </c>
    </row>
    <row r="240" spans="1:23" ht="12.75">
      <c r="A240">
        <v>239</v>
      </c>
      <c r="B240" s="3" t="s">
        <v>168</v>
      </c>
      <c r="D240" s="2" t="s">
        <v>264</v>
      </c>
      <c r="G240">
        <v>36.2280555555556</v>
      </c>
      <c r="H240">
        <v>-108.156111111111</v>
      </c>
      <c r="I240" t="s">
        <v>398</v>
      </c>
      <c r="J240">
        <v>369</v>
      </c>
      <c r="K240">
        <v>5885</v>
      </c>
      <c r="L240" t="s">
        <v>256</v>
      </c>
      <c r="M240" s="1">
        <v>27917</v>
      </c>
      <c r="N240">
        <v>8.4</v>
      </c>
      <c r="O240">
        <v>1700</v>
      </c>
      <c r="P240">
        <v>3</v>
      </c>
      <c r="Q240">
        <v>600</v>
      </c>
      <c r="R240">
        <v>2.4</v>
      </c>
      <c r="S240">
        <v>1.1</v>
      </c>
      <c r="T240">
        <v>596</v>
      </c>
      <c r="U240">
        <v>42</v>
      </c>
      <c r="V240">
        <v>50</v>
      </c>
      <c r="W240">
        <v>700</v>
      </c>
    </row>
    <row r="241" spans="1:23" ht="12.75">
      <c r="A241">
        <v>240</v>
      </c>
      <c r="B241" s="3" t="s">
        <v>169</v>
      </c>
      <c r="D241" s="2" t="s">
        <v>264</v>
      </c>
      <c r="G241">
        <v>36.2280555555556</v>
      </c>
      <c r="H241">
        <v>-108.156111111111</v>
      </c>
      <c r="I241" t="s">
        <v>398</v>
      </c>
      <c r="J241">
        <v>369</v>
      </c>
      <c r="K241">
        <v>5885</v>
      </c>
      <c r="L241" t="s">
        <v>256</v>
      </c>
      <c r="M241" s="1">
        <v>27493</v>
      </c>
      <c r="N241">
        <v>8.9</v>
      </c>
      <c r="O241">
        <v>1850</v>
      </c>
      <c r="P241">
        <v>3.3</v>
      </c>
      <c r="Q241">
        <v>670</v>
      </c>
      <c r="R241">
        <v>3.2</v>
      </c>
      <c r="S241">
        <v>1.2</v>
      </c>
      <c r="T241">
        <v>614</v>
      </c>
      <c r="U241">
        <v>58</v>
      </c>
      <c r="V241">
        <v>58</v>
      </c>
      <c r="W241">
        <v>740</v>
      </c>
    </row>
    <row r="242" spans="1:23" ht="12.75">
      <c r="A242">
        <v>241</v>
      </c>
      <c r="B242" s="3" t="s">
        <v>170</v>
      </c>
      <c r="D242" s="2" t="s">
        <v>264</v>
      </c>
      <c r="G242">
        <v>36.2280555555556</v>
      </c>
      <c r="H242">
        <v>-108.156111111111</v>
      </c>
      <c r="I242" t="s">
        <v>398</v>
      </c>
      <c r="J242">
        <v>369</v>
      </c>
      <c r="K242">
        <v>5885</v>
      </c>
      <c r="L242" t="s">
        <v>256</v>
      </c>
      <c r="M242" s="1">
        <v>27876</v>
      </c>
      <c r="N242">
        <v>8.6</v>
      </c>
      <c r="O242">
        <v>2150</v>
      </c>
      <c r="P242">
        <v>3.5</v>
      </c>
      <c r="Q242">
        <v>790</v>
      </c>
      <c r="R242">
        <v>3.2</v>
      </c>
      <c r="S242">
        <v>1.2</v>
      </c>
      <c r="T242">
        <v>632</v>
      </c>
      <c r="U242">
        <v>62</v>
      </c>
      <c r="V242">
        <v>73</v>
      </c>
      <c r="W242">
        <v>890</v>
      </c>
    </row>
    <row r="243" spans="1:23" ht="12.75">
      <c r="A243">
        <v>242</v>
      </c>
      <c r="B243" s="3" t="s">
        <v>171</v>
      </c>
      <c r="D243" s="2" t="s">
        <v>264</v>
      </c>
      <c r="G243">
        <v>35.9041666666667</v>
      </c>
      <c r="H243">
        <v>-107.424444444444</v>
      </c>
      <c r="I243" t="s">
        <v>399</v>
      </c>
      <c r="J243">
        <v>787</v>
      </c>
      <c r="K243">
        <v>6705</v>
      </c>
      <c r="L243" t="s">
        <v>256</v>
      </c>
      <c r="M243" s="1">
        <v>27774</v>
      </c>
      <c r="N243">
        <v>8.6</v>
      </c>
      <c r="O243">
        <v>2770</v>
      </c>
      <c r="P243">
        <v>3.1</v>
      </c>
      <c r="Q243">
        <v>1000</v>
      </c>
      <c r="R243">
        <v>3.4</v>
      </c>
      <c r="S243">
        <v>1.3</v>
      </c>
      <c r="T243">
        <v>1040</v>
      </c>
      <c r="U243">
        <v>64</v>
      </c>
      <c r="V243">
        <v>71</v>
      </c>
      <c r="W243">
        <v>1100</v>
      </c>
    </row>
    <row r="244" spans="1:23" ht="12.75">
      <c r="A244">
        <v>243</v>
      </c>
      <c r="B244" s="3" t="s">
        <v>172</v>
      </c>
      <c r="D244" s="2" t="s">
        <v>264</v>
      </c>
      <c r="G244">
        <v>36.2280555555556</v>
      </c>
      <c r="H244">
        <v>-108.156111111111</v>
      </c>
      <c r="I244" t="s">
        <v>398</v>
      </c>
      <c r="J244">
        <v>369</v>
      </c>
      <c r="K244">
        <v>5885</v>
      </c>
      <c r="L244" t="s">
        <v>256</v>
      </c>
      <c r="M244" s="1">
        <v>27485</v>
      </c>
      <c r="N244">
        <v>8.8</v>
      </c>
      <c r="O244">
        <v>1740</v>
      </c>
      <c r="P244">
        <v>3</v>
      </c>
      <c r="Q244">
        <v>650</v>
      </c>
      <c r="R244">
        <v>2.3</v>
      </c>
      <c r="S244">
        <v>1.6</v>
      </c>
      <c r="T244">
        <v>598</v>
      </c>
      <c r="U244">
        <v>43</v>
      </c>
      <c r="V244">
        <v>61</v>
      </c>
      <c r="W244">
        <v>680</v>
      </c>
    </row>
    <row r="245" spans="1:23" ht="12.75">
      <c r="A245">
        <v>244</v>
      </c>
      <c r="B245" s="3" t="s">
        <v>173</v>
      </c>
      <c r="D245" s="2" t="s">
        <v>264</v>
      </c>
      <c r="G245">
        <v>36.8211111111111</v>
      </c>
      <c r="H245">
        <v>-108.395277777778</v>
      </c>
      <c r="I245" t="s">
        <v>400</v>
      </c>
      <c r="J245">
        <v>620</v>
      </c>
      <c r="K245">
        <v>5340</v>
      </c>
      <c r="L245" t="s">
        <v>256</v>
      </c>
      <c r="M245" s="1">
        <v>27382</v>
      </c>
      <c r="N245">
        <v>9.1</v>
      </c>
      <c r="O245">
        <v>4200</v>
      </c>
      <c r="P245">
        <v>1.9</v>
      </c>
      <c r="Q245">
        <v>1600</v>
      </c>
      <c r="R245">
        <v>16</v>
      </c>
      <c r="S245">
        <v>1.6</v>
      </c>
      <c r="T245">
        <v>2400</v>
      </c>
      <c r="U245">
        <v>463</v>
      </c>
      <c r="V245">
        <v>880</v>
      </c>
      <c r="W245">
        <v>19</v>
      </c>
    </row>
    <row r="246" spans="1:23" ht="12.75">
      <c r="A246">
        <v>245</v>
      </c>
      <c r="B246" s="3" t="s">
        <v>174</v>
      </c>
      <c r="D246" s="2" t="s">
        <v>264</v>
      </c>
      <c r="G246">
        <v>35.9563888888889</v>
      </c>
      <c r="H246">
        <v>-107.522777777778</v>
      </c>
      <c r="I246" t="s">
        <v>401</v>
      </c>
      <c r="J246">
        <v>825</v>
      </c>
      <c r="K246">
        <v>6685</v>
      </c>
      <c r="L246" t="s">
        <v>256</v>
      </c>
      <c r="M246" s="1">
        <v>27756</v>
      </c>
      <c r="N246">
        <v>8.5</v>
      </c>
      <c r="O246">
        <v>3430</v>
      </c>
      <c r="P246">
        <v>5</v>
      </c>
      <c r="Q246">
        <v>1300</v>
      </c>
      <c r="R246">
        <v>5.3</v>
      </c>
      <c r="S246">
        <v>2</v>
      </c>
      <c r="T246">
        <v>1200</v>
      </c>
      <c r="U246">
        <v>141</v>
      </c>
      <c r="V246">
        <v>650</v>
      </c>
      <c r="W246">
        <v>720</v>
      </c>
    </row>
    <row r="247" spans="1:23" ht="12.75">
      <c r="A247">
        <v>246</v>
      </c>
      <c r="B247" s="3" t="s">
        <v>175</v>
      </c>
      <c r="D247" s="2" t="s">
        <v>264</v>
      </c>
      <c r="G247">
        <v>36.2352777777778</v>
      </c>
      <c r="H247">
        <v>-108.138611111111</v>
      </c>
      <c r="I247" t="s">
        <v>402</v>
      </c>
      <c r="J247">
        <v>274</v>
      </c>
      <c r="K247">
        <v>5930</v>
      </c>
      <c r="L247" t="s">
        <v>256</v>
      </c>
      <c r="M247" s="1">
        <v>27850</v>
      </c>
      <c r="N247">
        <v>9.2</v>
      </c>
      <c r="O247">
        <v>3530</v>
      </c>
      <c r="P247">
        <v>11</v>
      </c>
      <c r="Q247">
        <v>1200</v>
      </c>
      <c r="R247">
        <v>5.4</v>
      </c>
      <c r="S247">
        <v>2</v>
      </c>
      <c r="T247">
        <v>208</v>
      </c>
      <c r="U247">
        <v>8</v>
      </c>
      <c r="V247">
        <v>590</v>
      </c>
      <c r="W247">
        <v>1600</v>
      </c>
    </row>
    <row r="248" spans="1:23" ht="12.75">
      <c r="A248">
        <v>247</v>
      </c>
      <c r="B248" s="3" t="s">
        <v>176</v>
      </c>
      <c r="D248" s="2" t="s">
        <v>264</v>
      </c>
      <c r="G248">
        <v>36.2352777777778</v>
      </c>
      <c r="H248">
        <v>-108.138611111111</v>
      </c>
      <c r="I248" t="s">
        <v>402</v>
      </c>
      <c r="J248">
        <v>274</v>
      </c>
      <c r="K248">
        <v>5930</v>
      </c>
      <c r="L248" t="s">
        <v>256</v>
      </c>
      <c r="M248" s="1">
        <v>27926</v>
      </c>
      <c r="N248">
        <v>8.7</v>
      </c>
      <c r="O248">
        <v>3530</v>
      </c>
      <c r="P248">
        <v>15</v>
      </c>
      <c r="Q248">
        <v>1200</v>
      </c>
      <c r="R248">
        <v>6</v>
      </c>
      <c r="S248">
        <v>2.8</v>
      </c>
      <c r="T248">
        <v>226</v>
      </c>
      <c r="U248">
        <v>0</v>
      </c>
      <c r="V248">
        <v>690</v>
      </c>
      <c r="W248">
        <v>1500</v>
      </c>
    </row>
    <row r="249" spans="1:23" ht="12.75">
      <c r="A249">
        <v>248</v>
      </c>
      <c r="B249" s="3" t="s">
        <v>177</v>
      </c>
      <c r="D249" s="2" t="s">
        <v>264</v>
      </c>
      <c r="G249">
        <v>36.2491666666667</v>
      </c>
      <c r="H249">
        <v>-108.138611111111</v>
      </c>
      <c r="I249" t="s">
        <v>395</v>
      </c>
      <c r="J249">
        <v>394</v>
      </c>
      <c r="K249">
        <v>5965</v>
      </c>
      <c r="L249" t="s">
        <v>256</v>
      </c>
      <c r="M249" s="1">
        <v>27850</v>
      </c>
      <c r="N249">
        <v>8.9</v>
      </c>
      <c r="O249">
        <v>4160</v>
      </c>
      <c r="P249">
        <v>12</v>
      </c>
      <c r="Q249">
        <v>1600</v>
      </c>
      <c r="R249">
        <v>9.2</v>
      </c>
      <c r="S249">
        <v>3</v>
      </c>
      <c r="T249">
        <v>96</v>
      </c>
      <c r="U249">
        <v>0</v>
      </c>
      <c r="V249">
        <v>2300</v>
      </c>
      <c r="W249">
        <v>180</v>
      </c>
    </row>
    <row r="250" spans="1:23" ht="12.75">
      <c r="A250">
        <v>249</v>
      </c>
      <c r="B250" s="3" t="s">
        <v>178</v>
      </c>
      <c r="D250" s="2" t="s">
        <v>264</v>
      </c>
      <c r="G250">
        <v>36.2491666666667</v>
      </c>
      <c r="H250">
        <v>-108.138611111111</v>
      </c>
      <c r="I250" t="s">
        <v>395</v>
      </c>
      <c r="J250">
        <v>394</v>
      </c>
      <c r="K250">
        <v>5965</v>
      </c>
      <c r="L250" t="s">
        <v>256</v>
      </c>
      <c r="M250" s="1">
        <v>27689</v>
      </c>
      <c r="N250">
        <v>8</v>
      </c>
      <c r="O250">
        <v>4190</v>
      </c>
      <c r="P250">
        <v>23</v>
      </c>
      <c r="Q250">
        <v>1600</v>
      </c>
      <c r="R250">
        <v>9.7</v>
      </c>
      <c r="S250">
        <v>3</v>
      </c>
      <c r="T250">
        <v>124</v>
      </c>
      <c r="U250">
        <v>0</v>
      </c>
      <c r="V250">
        <v>2300</v>
      </c>
      <c r="W250">
        <v>190</v>
      </c>
    </row>
    <row r="251" spans="1:23" ht="12.75">
      <c r="A251">
        <v>250</v>
      </c>
      <c r="B251" s="3" t="s">
        <v>179</v>
      </c>
      <c r="D251" s="2" t="s">
        <v>264</v>
      </c>
      <c r="G251">
        <v>36.2430555555556</v>
      </c>
      <c r="H251">
        <v>-108.158333333333</v>
      </c>
      <c r="I251" t="s">
        <v>403</v>
      </c>
      <c r="J251">
        <v>350</v>
      </c>
      <c r="K251">
        <v>5890</v>
      </c>
      <c r="L251" t="s">
        <v>256</v>
      </c>
      <c r="M251" s="1">
        <v>27688</v>
      </c>
      <c r="N251">
        <v>9.6</v>
      </c>
      <c r="O251">
        <v>3890</v>
      </c>
      <c r="P251">
        <v>4.1</v>
      </c>
      <c r="Q251">
        <v>1500</v>
      </c>
      <c r="R251">
        <v>9.9</v>
      </c>
      <c r="S251">
        <v>3.2</v>
      </c>
      <c r="T251">
        <v>302</v>
      </c>
      <c r="U251">
        <v>129</v>
      </c>
      <c r="V251">
        <v>2000</v>
      </c>
      <c r="W251">
        <v>85</v>
      </c>
    </row>
    <row r="252" spans="1:23" ht="12.75">
      <c r="A252">
        <v>251</v>
      </c>
      <c r="B252" s="3" t="s">
        <v>180</v>
      </c>
      <c r="D252" s="2" t="s">
        <v>264</v>
      </c>
      <c r="G252">
        <v>36.2491666666667</v>
      </c>
      <c r="H252">
        <v>-108.138611111111</v>
      </c>
      <c r="I252" t="s">
        <v>395</v>
      </c>
      <c r="J252">
        <v>394</v>
      </c>
      <c r="K252">
        <v>5965</v>
      </c>
      <c r="L252" t="s">
        <v>256</v>
      </c>
      <c r="M252" s="1">
        <v>27626</v>
      </c>
      <c r="N252">
        <v>9.2</v>
      </c>
      <c r="O252">
        <v>4390</v>
      </c>
      <c r="P252">
        <v>4.8</v>
      </c>
      <c r="Q252">
        <v>1700</v>
      </c>
      <c r="R252">
        <v>11</v>
      </c>
      <c r="S252">
        <v>3.6</v>
      </c>
      <c r="T252">
        <v>319</v>
      </c>
      <c r="U252">
        <v>62</v>
      </c>
      <c r="V252">
        <v>2300</v>
      </c>
      <c r="W252">
        <v>120</v>
      </c>
    </row>
    <row r="253" spans="1:23" ht="12.75">
      <c r="A253">
        <v>252</v>
      </c>
      <c r="B253" s="3" t="s">
        <v>181</v>
      </c>
      <c r="D253" s="2" t="s">
        <v>264</v>
      </c>
      <c r="G253">
        <v>36.2430555555556</v>
      </c>
      <c r="H253">
        <v>-108.158333333333</v>
      </c>
      <c r="I253" t="s">
        <v>403</v>
      </c>
      <c r="J253">
        <v>350</v>
      </c>
      <c r="K253">
        <v>5890</v>
      </c>
      <c r="L253" t="s">
        <v>256</v>
      </c>
      <c r="M253" s="1">
        <v>27926</v>
      </c>
      <c r="N253">
        <v>8.4</v>
      </c>
      <c r="O253">
        <v>3960</v>
      </c>
      <c r="P253">
        <v>8.6</v>
      </c>
      <c r="Q253">
        <v>1500</v>
      </c>
      <c r="R253">
        <v>9.4</v>
      </c>
      <c r="S253">
        <v>4.1</v>
      </c>
      <c r="T253">
        <v>531</v>
      </c>
      <c r="U253">
        <v>0</v>
      </c>
      <c r="V253">
        <v>2100</v>
      </c>
      <c r="W253">
        <v>65</v>
      </c>
    </row>
    <row r="254" spans="1:23" ht="12.75">
      <c r="A254">
        <v>253</v>
      </c>
      <c r="B254" s="3">
        <v>1473</v>
      </c>
      <c r="D254" s="2" t="s">
        <v>264</v>
      </c>
      <c r="G254">
        <v>36.1252777777778</v>
      </c>
      <c r="H254">
        <v>-107.829722222222</v>
      </c>
      <c r="I254" t="s">
        <v>404</v>
      </c>
      <c r="J254">
        <v>486</v>
      </c>
      <c r="K254">
        <v>6365</v>
      </c>
      <c r="L254" t="s">
        <v>256</v>
      </c>
      <c r="M254" s="1">
        <v>28635</v>
      </c>
      <c r="N254">
        <v>8.5</v>
      </c>
      <c r="O254">
        <v>6740</v>
      </c>
      <c r="P254">
        <v>19</v>
      </c>
      <c r="Q254">
        <v>2500</v>
      </c>
      <c r="R254">
        <v>13</v>
      </c>
      <c r="S254">
        <v>5.2</v>
      </c>
      <c r="T254">
        <v>508</v>
      </c>
      <c r="U254">
        <v>10</v>
      </c>
      <c r="V254">
        <v>3800</v>
      </c>
      <c r="W254">
        <v>98</v>
      </c>
    </row>
    <row r="255" spans="1:23" ht="12.75">
      <c r="A255">
        <v>254</v>
      </c>
      <c r="B255" s="3" t="s">
        <v>182</v>
      </c>
      <c r="D255" s="2" t="s">
        <v>264</v>
      </c>
      <c r="G255">
        <v>36.2430555555556</v>
      </c>
      <c r="H255">
        <v>-108.158333333333</v>
      </c>
      <c r="I255" t="s">
        <v>403</v>
      </c>
      <c r="J255">
        <v>350</v>
      </c>
      <c r="K255">
        <v>5890</v>
      </c>
      <c r="L255" t="s">
        <v>256</v>
      </c>
      <c r="M255" s="1">
        <v>27626</v>
      </c>
      <c r="N255">
        <v>8.2</v>
      </c>
      <c r="O255">
        <v>4620</v>
      </c>
      <c r="P255">
        <v>15</v>
      </c>
      <c r="Q255">
        <v>1600</v>
      </c>
      <c r="R255">
        <v>10</v>
      </c>
      <c r="S255">
        <v>6</v>
      </c>
      <c r="T255">
        <v>543</v>
      </c>
      <c r="U255">
        <v>0</v>
      </c>
      <c r="V255">
        <v>1200</v>
      </c>
      <c r="W255">
        <v>1500</v>
      </c>
    </row>
    <row r="256" spans="1:23" ht="12.75">
      <c r="A256">
        <v>255</v>
      </c>
      <c r="B256" s="3" t="s">
        <v>183</v>
      </c>
      <c r="D256" s="2" t="s">
        <v>264</v>
      </c>
      <c r="G256">
        <v>36.9891666666667</v>
      </c>
      <c r="H256">
        <v>-108.186666666667</v>
      </c>
      <c r="I256" t="s">
        <v>405</v>
      </c>
      <c r="J256">
        <v>55</v>
      </c>
      <c r="K256">
        <v>5976</v>
      </c>
      <c r="L256" t="s">
        <v>256</v>
      </c>
      <c r="M256" s="1">
        <v>27330</v>
      </c>
      <c r="N256">
        <v>7.8</v>
      </c>
      <c r="O256">
        <v>1340</v>
      </c>
      <c r="P256">
        <v>200</v>
      </c>
      <c r="Q256">
        <v>89</v>
      </c>
      <c r="R256">
        <v>2.3</v>
      </c>
      <c r="S256">
        <v>9</v>
      </c>
      <c r="T256">
        <v>344</v>
      </c>
      <c r="U256">
        <v>0</v>
      </c>
      <c r="V256">
        <v>26</v>
      </c>
      <c r="W256">
        <v>740</v>
      </c>
    </row>
    <row r="257" spans="1:23" ht="12.75">
      <c r="A257">
        <v>256</v>
      </c>
      <c r="B257" s="3" t="s">
        <v>184</v>
      </c>
      <c r="D257" s="2" t="s">
        <v>264</v>
      </c>
      <c r="G257">
        <v>36.1544444444444</v>
      </c>
      <c r="H257">
        <v>-107.910833333333</v>
      </c>
      <c r="I257" t="s">
        <v>406</v>
      </c>
      <c r="J257">
        <v>474</v>
      </c>
      <c r="K257">
        <v>6310</v>
      </c>
      <c r="L257" t="s">
        <v>256</v>
      </c>
      <c r="M257" s="1">
        <v>28443</v>
      </c>
      <c r="N257">
        <v>8</v>
      </c>
      <c r="O257">
        <v>6670</v>
      </c>
      <c r="P257">
        <v>37</v>
      </c>
      <c r="Q257">
        <v>2600</v>
      </c>
      <c r="R257">
        <v>12</v>
      </c>
      <c r="S257">
        <v>12</v>
      </c>
      <c r="T257">
        <v>700</v>
      </c>
      <c r="U257">
        <v>0</v>
      </c>
      <c r="V257">
        <v>3400</v>
      </c>
      <c r="W257">
        <v>250</v>
      </c>
    </row>
    <row r="258" spans="1:23" ht="12.75">
      <c r="A258">
        <v>257</v>
      </c>
      <c r="B258" s="3" t="s">
        <v>185</v>
      </c>
      <c r="D258" s="2" t="s">
        <v>264</v>
      </c>
      <c r="G258">
        <v>36.1544444444444</v>
      </c>
      <c r="H258">
        <v>-107.910833333333</v>
      </c>
      <c r="I258" t="s">
        <v>406</v>
      </c>
      <c r="J258">
        <v>474</v>
      </c>
      <c r="K258">
        <v>6310</v>
      </c>
      <c r="L258" t="s">
        <v>256</v>
      </c>
      <c r="M258" s="1">
        <v>28545</v>
      </c>
      <c r="N258">
        <v>8</v>
      </c>
      <c r="O258">
        <v>8040</v>
      </c>
      <c r="P258">
        <v>40</v>
      </c>
      <c r="Q258">
        <v>3100</v>
      </c>
      <c r="R258">
        <v>14</v>
      </c>
      <c r="S258">
        <v>15</v>
      </c>
      <c r="T258">
        <v>720</v>
      </c>
      <c r="U258">
        <v>0</v>
      </c>
      <c r="V258">
        <v>4400</v>
      </c>
      <c r="W258">
        <v>100</v>
      </c>
    </row>
    <row r="259" spans="1:23" ht="12.75">
      <c r="A259">
        <v>258</v>
      </c>
      <c r="B259" s="3" t="s">
        <v>186</v>
      </c>
      <c r="D259" s="2" t="s">
        <v>264</v>
      </c>
      <c r="G259">
        <v>36.7847222222222</v>
      </c>
      <c r="H259">
        <v>-108.395277777778</v>
      </c>
      <c r="I259" t="s">
        <v>407</v>
      </c>
      <c r="J259">
        <v>450</v>
      </c>
      <c r="K259">
        <v>5230</v>
      </c>
      <c r="L259" t="s">
        <v>256</v>
      </c>
      <c r="M259" s="1">
        <v>27382</v>
      </c>
      <c r="N259">
        <v>8</v>
      </c>
      <c r="O259">
        <v>11400</v>
      </c>
      <c r="P259">
        <v>30</v>
      </c>
      <c r="Q259">
        <v>4000</v>
      </c>
      <c r="R259">
        <v>11</v>
      </c>
      <c r="S259">
        <v>22</v>
      </c>
      <c r="T259">
        <v>990</v>
      </c>
      <c r="U259">
        <v>0</v>
      </c>
      <c r="V259">
        <v>2400</v>
      </c>
      <c r="W259">
        <v>4400</v>
      </c>
    </row>
    <row r="260" spans="1:23" ht="12.75">
      <c r="A260">
        <v>259</v>
      </c>
      <c r="B260" s="3" t="s">
        <v>187</v>
      </c>
      <c r="D260" s="2" t="s">
        <v>264</v>
      </c>
      <c r="G260">
        <v>36.5666666666667</v>
      </c>
      <c r="H260">
        <v>-108.404166666667</v>
      </c>
      <c r="I260" t="s">
        <v>408</v>
      </c>
      <c r="J260">
        <v>1160</v>
      </c>
      <c r="K260">
        <v>5925</v>
      </c>
      <c r="L260" t="s">
        <v>256</v>
      </c>
      <c r="M260" s="1">
        <v>26394</v>
      </c>
      <c r="N260">
        <v>8.6</v>
      </c>
      <c r="O260">
        <v>12900</v>
      </c>
      <c r="P260">
        <v>56</v>
      </c>
      <c r="Q260">
        <v>4800</v>
      </c>
      <c r="R260">
        <v>40</v>
      </c>
      <c r="S260">
        <v>33</v>
      </c>
      <c r="T260">
        <v>910</v>
      </c>
      <c r="U260">
        <v>93</v>
      </c>
      <c r="V260">
        <v>7400</v>
      </c>
      <c r="W260">
        <v>20</v>
      </c>
    </row>
    <row r="261" spans="1:23" ht="12.75">
      <c r="A261">
        <v>260</v>
      </c>
      <c r="B261" s="3" t="s">
        <v>188</v>
      </c>
      <c r="D261" s="2" t="s">
        <v>264</v>
      </c>
      <c r="G261">
        <v>36.7955555555555</v>
      </c>
      <c r="H261">
        <v>-108.380555555556</v>
      </c>
      <c r="I261" t="s">
        <v>409</v>
      </c>
      <c r="J261">
        <v>730</v>
      </c>
      <c r="K261">
        <v>5260</v>
      </c>
      <c r="L261" t="s">
        <v>256</v>
      </c>
      <c r="M261" s="1">
        <v>28633</v>
      </c>
      <c r="N261">
        <v>8.1</v>
      </c>
      <c r="O261">
        <v>12200</v>
      </c>
      <c r="P261">
        <v>130</v>
      </c>
      <c r="Q261">
        <v>4400</v>
      </c>
      <c r="R261">
        <v>30</v>
      </c>
      <c r="S261">
        <v>45</v>
      </c>
      <c r="T261">
        <v>564</v>
      </c>
      <c r="U261">
        <v>0</v>
      </c>
      <c r="V261">
        <v>6300</v>
      </c>
      <c r="W261">
        <v>1000</v>
      </c>
    </row>
    <row r="262" spans="1:23" ht="12.75">
      <c r="A262">
        <v>261</v>
      </c>
      <c r="B262" s="3" t="s">
        <v>189</v>
      </c>
      <c r="D262" s="2" t="s">
        <v>264</v>
      </c>
      <c r="G262">
        <v>36.7955555555555</v>
      </c>
      <c r="H262">
        <v>-108.380555555556</v>
      </c>
      <c r="I262" t="s">
        <v>409</v>
      </c>
      <c r="J262">
        <v>730</v>
      </c>
      <c r="K262">
        <v>5260</v>
      </c>
      <c r="L262" t="s">
        <v>256</v>
      </c>
      <c r="M262" s="1">
        <v>28542</v>
      </c>
      <c r="N262">
        <v>8.1</v>
      </c>
      <c r="O262">
        <v>6750</v>
      </c>
      <c r="P262">
        <v>230</v>
      </c>
      <c r="Q262">
        <v>2100</v>
      </c>
      <c r="R262">
        <v>20</v>
      </c>
      <c r="S262">
        <v>58</v>
      </c>
      <c r="T262">
        <v>248</v>
      </c>
      <c r="U262">
        <v>0</v>
      </c>
      <c r="V262">
        <v>2700</v>
      </c>
      <c r="W262">
        <v>1500</v>
      </c>
    </row>
    <row r="263" spans="1:23" ht="12.75">
      <c r="A263">
        <v>262</v>
      </c>
      <c r="B263" s="3">
        <v>566</v>
      </c>
      <c r="D263" s="2" t="s">
        <v>264</v>
      </c>
      <c r="G263">
        <v>35.5208333333333</v>
      </c>
      <c r="H263">
        <v>-107.626944444444</v>
      </c>
      <c r="I263" t="s">
        <v>410</v>
      </c>
      <c r="J263">
        <v>400</v>
      </c>
      <c r="K263">
        <v>6686</v>
      </c>
      <c r="L263" t="s">
        <v>257</v>
      </c>
      <c r="M263" s="1">
        <v>22921</v>
      </c>
      <c r="N263">
        <v>9.2</v>
      </c>
      <c r="O263">
        <v>294</v>
      </c>
      <c r="P263">
        <v>1.5</v>
      </c>
      <c r="Q263">
        <v>120</v>
      </c>
      <c r="R263">
        <v>1</v>
      </c>
      <c r="S263">
        <v>0.4</v>
      </c>
      <c r="T263">
        <v>240</v>
      </c>
      <c r="U263">
        <v>30</v>
      </c>
      <c r="V263">
        <v>2.2</v>
      </c>
      <c r="W263">
        <v>8</v>
      </c>
    </row>
    <row r="264" spans="1:23" ht="12.75">
      <c r="A264">
        <v>263</v>
      </c>
      <c r="B264" s="3">
        <v>2642</v>
      </c>
      <c r="D264" s="2" t="s">
        <v>264</v>
      </c>
      <c r="G264">
        <v>35.8119444444444</v>
      </c>
      <c r="H264">
        <v>-108.505555555556</v>
      </c>
      <c r="I264" t="s">
        <v>411</v>
      </c>
      <c r="J264">
        <v>505</v>
      </c>
      <c r="K264">
        <v>6050</v>
      </c>
      <c r="L264" t="s">
        <v>257</v>
      </c>
      <c r="M264" s="1">
        <v>24567</v>
      </c>
      <c r="N264">
        <v>8.8</v>
      </c>
      <c r="O264">
        <v>1560</v>
      </c>
      <c r="P264">
        <v>3</v>
      </c>
      <c r="Q264">
        <v>570</v>
      </c>
      <c r="R264">
        <v>2</v>
      </c>
      <c r="S264">
        <v>0.6</v>
      </c>
      <c r="T264">
        <v>610</v>
      </c>
      <c r="U264">
        <v>40</v>
      </c>
      <c r="V264">
        <v>67</v>
      </c>
      <c r="W264">
        <v>580</v>
      </c>
    </row>
    <row r="265" spans="1:23" ht="12.75">
      <c r="A265">
        <v>264</v>
      </c>
      <c r="B265" s="3">
        <v>2526</v>
      </c>
      <c r="D265" s="2" t="s">
        <v>264</v>
      </c>
      <c r="G265">
        <v>36.0633333333333</v>
      </c>
      <c r="H265">
        <v>-108.684444444444</v>
      </c>
      <c r="I265" t="s">
        <v>412</v>
      </c>
      <c r="J265">
        <v>1610</v>
      </c>
      <c r="K265">
        <v>5880</v>
      </c>
      <c r="L265" t="s">
        <v>257</v>
      </c>
      <c r="M265" s="1">
        <v>24464</v>
      </c>
      <c r="N265">
        <v>8.5</v>
      </c>
      <c r="O265">
        <v>556</v>
      </c>
      <c r="P265">
        <v>7</v>
      </c>
      <c r="Q265">
        <v>190</v>
      </c>
      <c r="R265">
        <v>0.5</v>
      </c>
      <c r="S265">
        <v>1.2</v>
      </c>
      <c r="T265">
        <v>410</v>
      </c>
      <c r="U265">
        <v>24</v>
      </c>
      <c r="V265">
        <v>9.9</v>
      </c>
      <c r="W265">
        <v>60</v>
      </c>
    </row>
    <row r="266" spans="1:23" ht="12.75">
      <c r="A266">
        <v>265</v>
      </c>
      <c r="B266" s="3" t="s">
        <v>190</v>
      </c>
      <c r="D266" s="2" t="s">
        <v>264</v>
      </c>
      <c r="G266">
        <v>35.8444444444444</v>
      </c>
      <c r="H266">
        <v>-108.102777777778</v>
      </c>
      <c r="I266" t="s">
        <v>413</v>
      </c>
      <c r="J266">
        <v>701</v>
      </c>
      <c r="K266">
        <v>6340</v>
      </c>
      <c r="L266" t="s">
        <v>257</v>
      </c>
      <c r="M266" s="1">
        <v>26239</v>
      </c>
      <c r="N266">
        <v>8.7</v>
      </c>
      <c r="O266">
        <v>2060</v>
      </c>
      <c r="P266">
        <v>6</v>
      </c>
      <c r="Q266">
        <v>700</v>
      </c>
      <c r="R266">
        <v>3</v>
      </c>
      <c r="S266">
        <v>1.2</v>
      </c>
      <c r="T266">
        <v>420</v>
      </c>
      <c r="U266">
        <v>35</v>
      </c>
      <c r="V266">
        <v>60</v>
      </c>
      <c r="W266">
        <v>1000</v>
      </c>
    </row>
    <row r="267" spans="1:23" ht="12.75">
      <c r="A267">
        <v>266</v>
      </c>
      <c r="B267" s="3" t="s">
        <v>191</v>
      </c>
      <c r="D267" s="2" t="s">
        <v>264</v>
      </c>
      <c r="G267">
        <v>35.6972222222222</v>
      </c>
      <c r="H267">
        <v>-108.650833333333</v>
      </c>
      <c r="I267" t="s">
        <v>414</v>
      </c>
      <c r="J267">
        <v>2310</v>
      </c>
      <c r="K267">
        <v>6460</v>
      </c>
      <c r="L267" t="s">
        <v>257</v>
      </c>
      <c r="M267" s="1">
        <v>26714</v>
      </c>
      <c r="N267">
        <v>8.6</v>
      </c>
      <c r="O267">
        <v>952</v>
      </c>
      <c r="P267">
        <v>10</v>
      </c>
      <c r="Q267">
        <v>320</v>
      </c>
      <c r="R267">
        <v>5</v>
      </c>
      <c r="S267">
        <v>1.2</v>
      </c>
      <c r="T267">
        <v>300</v>
      </c>
      <c r="U267">
        <v>17</v>
      </c>
      <c r="V267">
        <v>19</v>
      </c>
      <c r="W267">
        <v>460</v>
      </c>
    </row>
    <row r="268" spans="1:23" ht="12.75">
      <c r="A268">
        <v>267</v>
      </c>
      <c r="D268" s="2" t="s">
        <v>264</v>
      </c>
      <c r="J268">
        <v>730</v>
      </c>
      <c r="L268" t="s">
        <v>257</v>
      </c>
      <c r="M268" s="1">
        <v>26239</v>
      </c>
      <c r="N268">
        <v>8.5</v>
      </c>
      <c r="O268">
        <v>2370</v>
      </c>
      <c r="P268">
        <v>8</v>
      </c>
      <c r="Q268">
        <v>790</v>
      </c>
      <c r="R268">
        <v>7</v>
      </c>
      <c r="S268">
        <v>1.2</v>
      </c>
      <c r="T268">
        <v>390</v>
      </c>
      <c r="U268">
        <v>29</v>
      </c>
      <c r="V268">
        <v>51</v>
      </c>
      <c r="W268">
        <v>1200</v>
      </c>
    </row>
    <row r="269" spans="1:23" ht="12.75">
      <c r="A269">
        <v>268</v>
      </c>
      <c r="B269" s="3">
        <v>830</v>
      </c>
      <c r="D269" s="2" t="s">
        <v>264</v>
      </c>
      <c r="G269">
        <v>35.6044444444444</v>
      </c>
      <c r="H269">
        <v>-107.715555555556</v>
      </c>
      <c r="I269" t="s">
        <v>415</v>
      </c>
      <c r="J269">
        <v>316</v>
      </c>
      <c r="K269">
        <v>6750</v>
      </c>
      <c r="L269" t="s">
        <v>257</v>
      </c>
      <c r="M269" s="1">
        <v>22921</v>
      </c>
      <c r="N269">
        <v>8.5</v>
      </c>
      <c r="O269">
        <v>964</v>
      </c>
      <c r="P269">
        <v>6.6</v>
      </c>
      <c r="Q269">
        <v>342</v>
      </c>
      <c r="R269">
        <v>2.2</v>
      </c>
      <c r="S269">
        <v>1.8</v>
      </c>
      <c r="T269">
        <v>395</v>
      </c>
      <c r="U269">
        <v>10</v>
      </c>
      <c r="V269">
        <v>9.1</v>
      </c>
      <c r="W269">
        <v>387</v>
      </c>
    </row>
    <row r="270" spans="1:23" ht="12.75">
      <c r="A270">
        <v>269</v>
      </c>
      <c r="B270" s="3">
        <v>2747</v>
      </c>
      <c r="D270" s="2" t="s">
        <v>264</v>
      </c>
      <c r="G270">
        <v>35.8316666666667</v>
      </c>
      <c r="H270">
        <v>-108.877777777778</v>
      </c>
      <c r="I270" t="s">
        <v>416</v>
      </c>
      <c r="J270">
        <v>500</v>
      </c>
      <c r="K270">
        <v>6720</v>
      </c>
      <c r="L270" t="s">
        <v>257</v>
      </c>
      <c r="M270" s="1">
        <v>26798</v>
      </c>
      <c r="N270">
        <v>8.6</v>
      </c>
      <c r="O270">
        <v>759</v>
      </c>
      <c r="P270">
        <v>12</v>
      </c>
      <c r="Q270">
        <v>250</v>
      </c>
      <c r="R270">
        <v>4</v>
      </c>
      <c r="S270">
        <v>2</v>
      </c>
      <c r="T270">
        <v>220</v>
      </c>
      <c r="U270">
        <v>15</v>
      </c>
      <c r="V270">
        <v>17</v>
      </c>
      <c r="W270">
        <v>370</v>
      </c>
    </row>
    <row r="271" spans="1:23" ht="12.75">
      <c r="A271">
        <v>270</v>
      </c>
      <c r="B271" s="3" t="s">
        <v>192</v>
      </c>
      <c r="D271" s="2" t="s">
        <v>264</v>
      </c>
      <c r="G271">
        <v>36.2625</v>
      </c>
      <c r="H271">
        <v>-108.130833333333</v>
      </c>
      <c r="I271" t="s">
        <v>417</v>
      </c>
      <c r="J271">
        <v>4896</v>
      </c>
      <c r="K271">
        <v>5990</v>
      </c>
      <c r="L271" t="s">
        <v>257</v>
      </c>
      <c r="M271" s="1">
        <v>27850</v>
      </c>
      <c r="N271">
        <v>7.7</v>
      </c>
      <c r="O271">
        <v>7140</v>
      </c>
      <c r="P271">
        <v>9.5</v>
      </c>
      <c r="Q271">
        <v>2800</v>
      </c>
      <c r="R271">
        <v>14</v>
      </c>
      <c r="S271">
        <v>2.7</v>
      </c>
      <c r="T271">
        <v>2360</v>
      </c>
      <c r="U271">
        <v>0</v>
      </c>
      <c r="V271">
        <v>3100</v>
      </c>
      <c r="W271">
        <v>26</v>
      </c>
    </row>
    <row r="272" spans="1:23" ht="12.75">
      <c r="A272">
        <v>271</v>
      </c>
      <c r="B272" s="3" t="s">
        <v>193</v>
      </c>
      <c r="D272" s="2" t="s">
        <v>264</v>
      </c>
      <c r="G272">
        <v>36.2625</v>
      </c>
      <c r="H272">
        <v>-108.130833333333</v>
      </c>
      <c r="I272" t="s">
        <v>417</v>
      </c>
      <c r="J272">
        <v>4896</v>
      </c>
      <c r="K272">
        <v>5990</v>
      </c>
      <c r="L272" t="s">
        <v>257</v>
      </c>
      <c r="M272" s="1">
        <v>27689</v>
      </c>
      <c r="N272">
        <v>8.1</v>
      </c>
      <c r="O272">
        <v>6400</v>
      </c>
      <c r="P272">
        <v>9.2</v>
      </c>
      <c r="Q272">
        <v>2600</v>
      </c>
      <c r="R272">
        <v>14</v>
      </c>
      <c r="S272">
        <v>2.8</v>
      </c>
      <c r="T272">
        <v>2360</v>
      </c>
      <c r="U272">
        <v>0</v>
      </c>
      <c r="V272">
        <v>2600</v>
      </c>
      <c r="W272">
        <v>27</v>
      </c>
    </row>
    <row r="273" spans="1:23" ht="12.75">
      <c r="A273">
        <v>272</v>
      </c>
      <c r="B273" s="3" t="s">
        <v>194</v>
      </c>
      <c r="D273" s="2" t="s">
        <v>264</v>
      </c>
      <c r="G273">
        <v>36.2625</v>
      </c>
      <c r="H273">
        <v>-108.130833333333</v>
      </c>
      <c r="I273" t="s">
        <v>417</v>
      </c>
      <c r="J273">
        <v>4896</v>
      </c>
      <c r="K273">
        <v>5990</v>
      </c>
      <c r="L273" t="s">
        <v>257</v>
      </c>
      <c r="M273" s="1">
        <v>27850</v>
      </c>
      <c r="N273">
        <v>8.5</v>
      </c>
      <c r="O273">
        <v>7380</v>
      </c>
      <c r="P273">
        <v>14</v>
      </c>
      <c r="Q273">
        <v>3000</v>
      </c>
      <c r="R273">
        <v>17</v>
      </c>
      <c r="S273">
        <v>3.8</v>
      </c>
      <c r="T273">
        <v>1540</v>
      </c>
      <c r="U273">
        <v>537</v>
      </c>
      <c r="V273">
        <v>3000</v>
      </c>
      <c r="W273">
        <v>17</v>
      </c>
    </row>
    <row r="274" spans="1:23" ht="12.75">
      <c r="A274">
        <v>273</v>
      </c>
      <c r="B274" s="3" t="s">
        <v>195</v>
      </c>
      <c r="D274" s="2" t="s">
        <v>264</v>
      </c>
      <c r="G274">
        <v>36.2088888888889</v>
      </c>
      <c r="H274">
        <v>-108.804722222222</v>
      </c>
      <c r="I274" t="s">
        <v>418</v>
      </c>
      <c r="J274">
        <v>415</v>
      </c>
      <c r="K274">
        <v>6080</v>
      </c>
      <c r="L274" t="s">
        <v>257</v>
      </c>
      <c r="M274" s="1">
        <v>24631</v>
      </c>
      <c r="N274">
        <v>8.5</v>
      </c>
      <c r="O274">
        <v>442</v>
      </c>
      <c r="P274">
        <v>21</v>
      </c>
      <c r="Q274">
        <v>140</v>
      </c>
      <c r="R274">
        <v>3</v>
      </c>
      <c r="S274">
        <v>4.3</v>
      </c>
      <c r="T274">
        <v>260</v>
      </c>
      <c r="U274">
        <v>13</v>
      </c>
      <c r="V274">
        <v>14</v>
      </c>
      <c r="W274">
        <v>120</v>
      </c>
    </row>
    <row r="275" spans="1:23" ht="12.75">
      <c r="A275">
        <v>274</v>
      </c>
      <c r="B275" s="3" t="s">
        <v>196</v>
      </c>
      <c r="D275" s="2" t="s">
        <v>264</v>
      </c>
      <c r="G275">
        <v>36.2088888888889</v>
      </c>
      <c r="H275">
        <v>-108.804722222222</v>
      </c>
      <c r="I275" t="s">
        <v>418</v>
      </c>
      <c r="J275">
        <v>415</v>
      </c>
      <c r="K275">
        <v>6080</v>
      </c>
      <c r="L275" t="s">
        <v>257</v>
      </c>
      <c r="M275" s="1">
        <v>26399</v>
      </c>
      <c r="N275">
        <v>8.7</v>
      </c>
      <c r="O275">
        <v>474</v>
      </c>
      <c r="P275">
        <v>14</v>
      </c>
      <c r="Q275">
        <v>150</v>
      </c>
      <c r="R275">
        <v>3</v>
      </c>
      <c r="S275">
        <v>6.1</v>
      </c>
      <c r="T275">
        <v>250</v>
      </c>
      <c r="U275">
        <v>39</v>
      </c>
      <c r="V275">
        <v>5.3</v>
      </c>
      <c r="W275">
        <v>96</v>
      </c>
    </row>
    <row r="276" spans="1:23" ht="12.75">
      <c r="A276">
        <v>275</v>
      </c>
      <c r="B276" s="3">
        <v>375</v>
      </c>
      <c r="D276" s="2" t="s">
        <v>264</v>
      </c>
      <c r="G276">
        <v>35.4372222222222</v>
      </c>
      <c r="H276">
        <v>-107.534444444444</v>
      </c>
      <c r="I276" t="s">
        <v>419</v>
      </c>
      <c r="J276">
        <v>360</v>
      </c>
      <c r="K276">
        <v>8100</v>
      </c>
      <c r="L276" t="s">
        <v>257</v>
      </c>
      <c r="M276" s="1">
        <v>22887</v>
      </c>
      <c r="N276">
        <v>7.8</v>
      </c>
      <c r="O276">
        <v>149</v>
      </c>
      <c r="P276">
        <v>20</v>
      </c>
      <c r="Q276">
        <v>10</v>
      </c>
      <c r="R276">
        <v>3</v>
      </c>
      <c r="S276">
        <v>8.5</v>
      </c>
      <c r="T276">
        <v>120</v>
      </c>
      <c r="U276">
        <v>0</v>
      </c>
      <c r="V276">
        <v>5.4</v>
      </c>
      <c r="W276">
        <v>5.8</v>
      </c>
    </row>
    <row r="277" spans="1:23" ht="12.75">
      <c r="A277">
        <v>276</v>
      </c>
      <c r="B277" s="3">
        <v>263</v>
      </c>
      <c r="D277" s="2" t="s">
        <v>264</v>
      </c>
      <c r="G277">
        <v>35.3769444444444</v>
      </c>
      <c r="H277">
        <v>-107.410833333333</v>
      </c>
      <c r="I277" t="s">
        <v>420</v>
      </c>
      <c r="J277">
        <v>676</v>
      </c>
      <c r="K277">
        <v>8680</v>
      </c>
      <c r="L277" t="s">
        <v>257</v>
      </c>
      <c r="M277" s="1">
        <v>22910</v>
      </c>
      <c r="N277">
        <v>7.7</v>
      </c>
      <c r="O277">
        <v>174</v>
      </c>
      <c r="P277">
        <v>23</v>
      </c>
      <c r="Q277">
        <v>13</v>
      </c>
      <c r="R277">
        <v>6</v>
      </c>
      <c r="S277">
        <v>9.4</v>
      </c>
      <c r="T277">
        <v>150</v>
      </c>
      <c r="U277">
        <v>0</v>
      </c>
      <c r="V277">
        <v>3.6</v>
      </c>
      <c r="W277">
        <v>3.8</v>
      </c>
    </row>
    <row r="278" spans="1:23" ht="12.75">
      <c r="A278">
        <v>277</v>
      </c>
      <c r="B278" s="3" t="s">
        <v>197</v>
      </c>
      <c r="D278" s="2" t="s">
        <v>264</v>
      </c>
      <c r="G278">
        <v>35.8466666666667</v>
      </c>
      <c r="H278">
        <v>-108.675277777778</v>
      </c>
      <c r="I278" t="s">
        <v>421</v>
      </c>
      <c r="J278">
        <v>500</v>
      </c>
      <c r="K278">
        <v>6065</v>
      </c>
      <c r="L278" t="s">
        <v>257</v>
      </c>
      <c r="M278" s="1">
        <v>25010</v>
      </c>
      <c r="N278">
        <v>8.1</v>
      </c>
      <c r="O278">
        <v>228</v>
      </c>
      <c r="P278">
        <v>36</v>
      </c>
      <c r="Q278">
        <v>32</v>
      </c>
      <c r="R278">
        <v>7</v>
      </c>
      <c r="S278">
        <v>17</v>
      </c>
      <c r="T278">
        <v>220</v>
      </c>
      <c r="U278">
        <v>0</v>
      </c>
      <c r="V278">
        <v>15</v>
      </c>
      <c r="W278">
        <v>39</v>
      </c>
    </row>
    <row r="279" spans="1:23" ht="12.75">
      <c r="A279">
        <v>278</v>
      </c>
      <c r="B279" s="3">
        <v>283</v>
      </c>
      <c r="D279" s="2" t="s">
        <v>264</v>
      </c>
      <c r="G279">
        <v>35.3325</v>
      </c>
      <c r="H279">
        <v>-107.648333333333</v>
      </c>
      <c r="I279" t="s">
        <v>422</v>
      </c>
      <c r="J279">
        <v>336</v>
      </c>
      <c r="K279">
        <v>7215</v>
      </c>
      <c r="L279" t="s">
        <v>257</v>
      </c>
      <c r="M279" s="1">
        <v>22900</v>
      </c>
      <c r="N279">
        <v>8.1</v>
      </c>
      <c r="O279">
        <v>510</v>
      </c>
      <c r="P279">
        <v>74</v>
      </c>
      <c r="Q279">
        <v>76</v>
      </c>
      <c r="R279">
        <v>3</v>
      </c>
      <c r="S279">
        <v>24</v>
      </c>
      <c r="T279">
        <v>360</v>
      </c>
      <c r="U279">
        <v>0</v>
      </c>
      <c r="V279">
        <v>22</v>
      </c>
      <c r="W279">
        <v>100</v>
      </c>
    </row>
    <row r="280" spans="1:23" ht="12.75">
      <c r="A280">
        <v>279</v>
      </c>
      <c r="B280" s="3">
        <v>824</v>
      </c>
      <c r="D280" s="2" t="s">
        <v>264</v>
      </c>
      <c r="G280">
        <v>35.6205555555556</v>
      </c>
      <c r="H280">
        <v>-107.521666666667</v>
      </c>
      <c r="I280" t="s">
        <v>423</v>
      </c>
      <c r="J280">
        <v>327</v>
      </c>
      <c r="K280">
        <v>6485</v>
      </c>
      <c r="L280" t="s">
        <v>257</v>
      </c>
      <c r="M280" s="1">
        <v>22921</v>
      </c>
      <c r="N280">
        <v>7.6</v>
      </c>
      <c r="O280">
        <v>2000</v>
      </c>
      <c r="P280">
        <v>62</v>
      </c>
      <c r="Q280">
        <v>573</v>
      </c>
      <c r="R280">
        <v>4.3</v>
      </c>
      <c r="S280">
        <v>24</v>
      </c>
      <c r="T280">
        <v>326</v>
      </c>
      <c r="U280">
        <v>0</v>
      </c>
      <c r="V280">
        <v>37</v>
      </c>
      <c r="W280">
        <v>1130</v>
      </c>
    </row>
    <row r="281" spans="1:23" ht="12.75">
      <c r="A281">
        <v>280</v>
      </c>
      <c r="B281" s="3">
        <v>844</v>
      </c>
      <c r="D281" s="2" t="s">
        <v>264</v>
      </c>
      <c r="G281">
        <v>35.6080555555556</v>
      </c>
      <c r="H281">
        <v>-107.878888888889</v>
      </c>
      <c r="I281" t="s">
        <v>424</v>
      </c>
      <c r="J281">
        <v>640</v>
      </c>
      <c r="K281">
        <v>7265</v>
      </c>
      <c r="L281" t="s">
        <v>257</v>
      </c>
      <c r="M281" s="1">
        <v>22908</v>
      </c>
      <c r="N281">
        <v>7.4</v>
      </c>
      <c r="O281">
        <v>1550</v>
      </c>
      <c r="P281">
        <v>96</v>
      </c>
      <c r="Q281">
        <v>338</v>
      </c>
      <c r="R281">
        <v>6.1</v>
      </c>
      <c r="S281">
        <v>53</v>
      </c>
      <c r="T281">
        <v>307</v>
      </c>
      <c r="U281">
        <v>0</v>
      </c>
      <c r="V281">
        <v>15</v>
      </c>
      <c r="W281">
        <v>876</v>
      </c>
    </row>
    <row r="282" spans="1:23" ht="12.75">
      <c r="A282">
        <v>281</v>
      </c>
      <c r="B282" s="3" t="s">
        <v>198</v>
      </c>
      <c r="D282" s="2" t="s">
        <v>264</v>
      </c>
      <c r="G282">
        <v>36.2386111111111</v>
      </c>
      <c r="H282">
        <v>-108.803055555556</v>
      </c>
      <c r="I282" t="s">
        <v>425</v>
      </c>
      <c r="J282">
        <v>99</v>
      </c>
      <c r="K282">
        <v>5920</v>
      </c>
      <c r="L282" t="s">
        <v>257</v>
      </c>
      <c r="M282" s="1">
        <v>24345</v>
      </c>
      <c r="O282">
        <v>1620</v>
      </c>
      <c r="P282">
        <v>140</v>
      </c>
      <c r="Q282">
        <v>160</v>
      </c>
      <c r="R282">
        <v>15</v>
      </c>
      <c r="S282">
        <v>76</v>
      </c>
      <c r="T282">
        <v>300</v>
      </c>
      <c r="U282">
        <v>2</v>
      </c>
      <c r="V282">
        <v>19</v>
      </c>
      <c r="W282">
        <v>790</v>
      </c>
    </row>
    <row r="283" spans="1:23" ht="12.75">
      <c r="A283">
        <v>282</v>
      </c>
      <c r="B283" s="3" t="s">
        <v>199</v>
      </c>
      <c r="D283" s="2" t="s">
        <v>264</v>
      </c>
      <c r="G283">
        <v>35.5297222222222</v>
      </c>
      <c r="H283">
        <v>-107.745</v>
      </c>
      <c r="I283" t="s">
        <v>426</v>
      </c>
      <c r="J283">
        <v>400</v>
      </c>
      <c r="K283">
        <v>7035</v>
      </c>
      <c r="L283" t="s">
        <v>257</v>
      </c>
      <c r="M283" s="1">
        <v>22923</v>
      </c>
      <c r="N283">
        <v>7</v>
      </c>
      <c r="O283">
        <v>1940</v>
      </c>
      <c r="P283">
        <v>330</v>
      </c>
      <c r="Q283">
        <v>54</v>
      </c>
      <c r="R283">
        <v>4.9</v>
      </c>
      <c r="S283">
        <v>162</v>
      </c>
      <c r="T283">
        <v>546</v>
      </c>
      <c r="U283">
        <v>0</v>
      </c>
      <c r="V283">
        <v>7.7</v>
      </c>
      <c r="W283">
        <v>1100</v>
      </c>
    </row>
    <row r="284" spans="1:23" ht="12.75">
      <c r="A284">
        <v>283</v>
      </c>
      <c r="B284" s="3">
        <v>466</v>
      </c>
      <c r="D284" s="2" t="s">
        <v>264</v>
      </c>
      <c r="G284">
        <v>35.4255555555556</v>
      </c>
      <c r="H284">
        <v>-108.235</v>
      </c>
      <c r="I284" t="s">
        <v>427</v>
      </c>
      <c r="J284">
        <v>746</v>
      </c>
      <c r="K284">
        <v>7312</v>
      </c>
      <c r="L284" t="s">
        <v>258</v>
      </c>
      <c r="M284" s="1">
        <v>27466</v>
      </c>
      <c r="P284">
        <v>1.6</v>
      </c>
      <c r="Q284">
        <v>150</v>
      </c>
      <c r="R284">
        <v>2</v>
      </c>
      <c r="S284">
        <v>0.1</v>
      </c>
      <c r="T284">
        <v>326</v>
      </c>
      <c r="W284">
        <v>58</v>
      </c>
    </row>
    <row r="285" spans="1:23" ht="12.75">
      <c r="A285">
        <v>284</v>
      </c>
      <c r="B285" s="3">
        <v>467</v>
      </c>
      <c r="D285" s="2" t="s">
        <v>264</v>
      </c>
      <c r="G285">
        <v>35.4255555555556</v>
      </c>
      <c r="H285">
        <v>-108.233333333333</v>
      </c>
      <c r="I285" t="s">
        <v>428</v>
      </c>
      <c r="J285">
        <v>1350</v>
      </c>
      <c r="K285">
        <v>7307</v>
      </c>
      <c r="L285" t="s">
        <v>258</v>
      </c>
      <c r="M285" s="1">
        <v>27466</v>
      </c>
      <c r="P285">
        <v>44</v>
      </c>
      <c r="Q285">
        <v>43</v>
      </c>
      <c r="R285">
        <v>2.5</v>
      </c>
      <c r="S285">
        <v>5.1</v>
      </c>
      <c r="T285">
        <v>266</v>
      </c>
      <c r="W285">
        <v>40</v>
      </c>
    </row>
    <row r="286" spans="1:23" ht="12.75">
      <c r="A286">
        <v>285</v>
      </c>
      <c r="B286" s="3">
        <v>662</v>
      </c>
      <c r="D286" s="2" t="s">
        <v>264</v>
      </c>
      <c r="G286">
        <v>36.5394444444444</v>
      </c>
      <c r="H286">
        <v>-108.592222222222</v>
      </c>
      <c r="I286" t="s">
        <v>429</v>
      </c>
      <c r="J286">
        <v>1965</v>
      </c>
      <c r="K286">
        <v>6715</v>
      </c>
      <c r="L286" t="s">
        <v>258</v>
      </c>
      <c r="M286" s="1">
        <v>24441</v>
      </c>
      <c r="N286">
        <v>8.2</v>
      </c>
      <c r="O286">
        <v>1060</v>
      </c>
      <c r="P286">
        <v>120</v>
      </c>
      <c r="Q286">
        <v>200</v>
      </c>
      <c r="R286">
        <v>3</v>
      </c>
      <c r="S286">
        <v>15</v>
      </c>
      <c r="T286">
        <v>200</v>
      </c>
      <c r="U286">
        <v>0</v>
      </c>
      <c r="V286">
        <v>23</v>
      </c>
      <c r="W286">
        <v>610</v>
      </c>
    </row>
    <row r="287" spans="1:23" ht="12.75">
      <c r="A287">
        <v>286</v>
      </c>
      <c r="D287" s="2" t="s">
        <v>264</v>
      </c>
      <c r="J287">
        <v>1250</v>
      </c>
      <c r="L287" t="s">
        <v>258</v>
      </c>
      <c r="M287" s="1">
        <v>22480</v>
      </c>
      <c r="N287">
        <v>7.2</v>
      </c>
      <c r="O287">
        <v>567</v>
      </c>
      <c r="P287">
        <v>124</v>
      </c>
      <c r="Q287">
        <v>39</v>
      </c>
      <c r="R287">
        <v>2.2</v>
      </c>
      <c r="S287">
        <v>25</v>
      </c>
      <c r="T287">
        <v>265</v>
      </c>
      <c r="U287">
        <v>0</v>
      </c>
      <c r="V287">
        <v>14</v>
      </c>
      <c r="W287">
        <v>230</v>
      </c>
    </row>
    <row r="288" spans="1:23" ht="12.75">
      <c r="A288">
        <v>287</v>
      </c>
      <c r="B288" s="3" t="s">
        <v>200</v>
      </c>
      <c r="D288" s="2" t="s">
        <v>264</v>
      </c>
      <c r="G288">
        <v>35.5358333333333</v>
      </c>
      <c r="H288">
        <v>-108.594722222222</v>
      </c>
      <c r="I288" t="s">
        <v>430</v>
      </c>
      <c r="J288">
        <v>1683</v>
      </c>
      <c r="K288">
        <v>6750</v>
      </c>
      <c r="L288" t="s">
        <v>258</v>
      </c>
      <c r="M288" s="1">
        <v>23607</v>
      </c>
      <c r="O288">
        <v>883</v>
      </c>
      <c r="P288">
        <v>120</v>
      </c>
      <c r="Q288">
        <v>110</v>
      </c>
      <c r="R288">
        <v>4</v>
      </c>
      <c r="S288">
        <v>59</v>
      </c>
      <c r="T288">
        <v>23</v>
      </c>
      <c r="U288">
        <v>0</v>
      </c>
      <c r="V288">
        <v>14</v>
      </c>
      <c r="W288">
        <v>730</v>
      </c>
    </row>
    <row r="289" spans="1:23" ht="12.75">
      <c r="A289">
        <v>288</v>
      </c>
      <c r="B289" s="3" t="s">
        <v>201</v>
      </c>
      <c r="D289" s="2" t="s">
        <v>264</v>
      </c>
      <c r="G289">
        <v>35.5358333333333</v>
      </c>
      <c r="H289">
        <v>-108.594722222222</v>
      </c>
      <c r="I289" t="s">
        <v>430</v>
      </c>
      <c r="J289">
        <v>1683</v>
      </c>
      <c r="K289">
        <v>6750</v>
      </c>
      <c r="L289" t="s">
        <v>258</v>
      </c>
      <c r="M289" s="1">
        <v>24441</v>
      </c>
      <c r="N289">
        <v>8</v>
      </c>
      <c r="O289">
        <v>1050</v>
      </c>
      <c r="P289">
        <v>120</v>
      </c>
      <c r="Q289">
        <v>110</v>
      </c>
      <c r="R289">
        <v>4</v>
      </c>
      <c r="S289">
        <v>60</v>
      </c>
      <c r="T289">
        <v>230</v>
      </c>
      <c r="U289">
        <v>0</v>
      </c>
      <c r="V289">
        <v>22</v>
      </c>
      <c r="W289">
        <v>570</v>
      </c>
    </row>
    <row r="290" spans="1:23" ht="12.75">
      <c r="A290">
        <v>289</v>
      </c>
      <c r="B290" s="3" t="s">
        <v>202</v>
      </c>
      <c r="D290" s="2" t="s">
        <v>264</v>
      </c>
      <c r="G290">
        <v>35.5105555555556</v>
      </c>
      <c r="H290">
        <v>-108.500555555556</v>
      </c>
      <c r="I290" t="s">
        <v>431</v>
      </c>
      <c r="J290">
        <v>1188</v>
      </c>
      <c r="K290">
        <v>3825</v>
      </c>
      <c r="L290" t="s">
        <v>258</v>
      </c>
      <c r="M290" s="1">
        <v>26381</v>
      </c>
      <c r="N290">
        <v>8.4</v>
      </c>
      <c r="O290">
        <v>1070</v>
      </c>
      <c r="P290">
        <v>170</v>
      </c>
      <c r="Q290">
        <v>27</v>
      </c>
      <c r="R290">
        <v>5</v>
      </c>
      <c r="S290">
        <v>82</v>
      </c>
      <c r="T290">
        <v>190</v>
      </c>
      <c r="U290">
        <v>23</v>
      </c>
      <c r="V290">
        <v>6.4</v>
      </c>
      <c r="W290">
        <v>590</v>
      </c>
    </row>
    <row r="291" spans="1:23" ht="12.75">
      <c r="A291">
        <v>290</v>
      </c>
      <c r="B291" s="3" t="s">
        <v>203</v>
      </c>
      <c r="D291" s="2" t="s">
        <v>264</v>
      </c>
      <c r="G291">
        <v>35.3938888888889</v>
      </c>
      <c r="H291">
        <v>-108.225277777778</v>
      </c>
      <c r="I291" t="s">
        <v>432</v>
      </c>
      <c r="J291">
        <v>870</v>
      </c>
      <c r="K291">
        <v>7147</v>
      </c>
      <c r="L291" t="s">
        <v>259</v>
      </c>
      <c r="M291" s="1">
        <v>22481</v>
      </c>
      <c r="N291">
        <v>7.4</v>
      </c>
      <c r="O291">
        <v>344</v>
      </c>
      <c r="P291">
        <v>90</v>
      </c>
      <c r="Q291">
        <v>10</v>
      </c>
      <c r="R291">
        <v>1.2</v>
      </c>
      <c r="S291">
        <v>15</v>
      </c>
      <c r="T291">
        <v>280</v>
      </c>
      <c r="U291">
        <v>0</v>
      </c>
      <c r="V291">
        <v>4.8</v>
      </c>
      <c r="W291">
        <v>72</v>
      </c>
    </row>
    <row r="292" spans="1:23" ht="12.75">
      <c r="A292">
        <v>291</v>
      </c>
      <c r="B292" s="3" t="s">
        <v>204</v>
      </c>
      <c r="D292" s="2" t="s">
        <v>264</v>
      </c>
      <c r="G292">
        <v>35.3938888888889</v>
      </c>
      <c r="H292">
        <v>-108.225277777778</v>
      </c>
      <c r="I292" t="s">
        <v>432</v>
      </c>
      <c r="J292">
        <v>870</v>
      </c>
      <c r="K292">
        <v>7147</v>
      </c>
      <c r="L292" t="s">
        <v>259</v>
      </c>
      <c r="M292" s="1">
        <v>27466</v>
      </c>
      <c r="O292">
        <v>356</v>
      </c>
      <c r="P292">
        <v>91</v>
      </c>
      <c r="Q292">
        <v>10</v>
      </c>
      <c r="R292">
        <v>1.4</v>
      </c>
      <c r="S292">
        <v>16</v>
      </c>
      <c r="T292">
        <v>279</v>
      </c>
      <c r="V292">
        <v>4.7</v>
      </c>
      <c r="W292">
        <v>85</v>
      </c>
    </row>
    <row r="293" spans="1:23" ht="12.75">
      <c r="A293">
        <v>292</v>
      </c>
      <c r="B293" s="3" t="s">
        <v>205</v>
      </c>
      <c r="D293" s="2" t="s">
        <v>264</v>
      </c>
      <c r="G293">
        <v>35.5238888888889</v>
      </c>
      <c r="H293">
        <v>-108.471666666667</v>
      </c>
      <c r="I293" t="s">
        <v>433</v>
      </c>
      <c r="J293">
        <v>1367</v>
      </c>
      <c r="K293">
        <v>6960</v>
      </c>
      <c r="L293" t="s">
        <v>259</v>
      </c>
      <c r="M293" s="1">
        <v>25910</v>
      </c>
      <c r="N293">
        <v>7.7</v>
      </c>
      <c r="O293">
        <v>895</v>
      </c>
      <c r="P293">
        <v>190</v>
      </c>
      <c r="Q293">
        <v>27</v>
      </c>
      <c r="R293">
        <v>0.1</v>
      </c>
      <c r="S293">
        <v>38</v>
      </c>
      <c r="T293">
        <v>42</v>
      </c>
      <c r="U293">
        <v>0</v>
      </c>
      <c r="V293">
        <v>140</v>
      </c>
      <c r="W293">
        <v>450</v>
      </c>
    </row>
    <row r="294" spans="1:23" ht="12.75">
      <c r="A294">
        <v>293</v>
      </c>
      <c r="B294" s="3" t="s">
        <v>206</v>
      </c>
      <c r="D294" s="2" t="s">
        <v>264</v>
      </c>
      <c r="G294">
        <v>35.5238888888889</v>
      </c>
      <c r="H294">
        <v>-108.471666666667</v>
      </c>
      <c r="I294" t="s">
        <v>433</v>
      </c>
      <c r="J294">
        <v>1367</v>
      </c>
      <c r="K294">
        <v>6960</v>
      </c>
      <c r="L294" t="s">
        <v>259</v>
      </c>
      <c r="M294" s="1">
        <v>25513</v>
      </c>
      <c r="N294">
        <v>7.7</v>
      </c>
      <c r="O294">
        <v>936</v>
      </c>
      <c r="P294">
        <v>190</v>
      </c>
      <c r="Q294">
        <v>22</v>
      </c>
      <c r="R294">
        <v>2</v>
      </c>
      <c r="S294">
        <v>38</v>
      </c>
      <c r="T294">
        <v>240</v>
      </c>
      <c r="U294">
        <v>0</v>
      </c>
      <c r="V294">
        <v>9.9</v>
      </c>
      <c r="W294">
        <v>460</v>
      </c>
    </row>
    <row r="295" spans="1:23" ht="12.75">
      <c r="A295">
        <v>294</v>
      </c>
      <c r="B295" s="3" t="s">
        <v>207</v>
      </c>
      <c r="D295" s="2" t="s">
        <v>264</v>
      </c>
      <c r="G295">
        <v>35.2441666666667</v>
      </c>
      <c r="H295">
        <v>-107.948333333333</v>
      </c>
      <c r="I295" t="s">
        <v>434</v>
      </c>
      <c r="J295">
        <v>236</v>
      </c>
      <c r="K295">
        <v>6583</v>
      </c>
      <c r="L295" t="s">
        <v>259</v>
      </c>
      <c r="M295" s="1">
        <v>22819</v>
      </c>
      <c r="N295">
        <v>7</v>
      </c>
      <c r="O295">
        <v>1180</v>
      </c>
      <c r="P295">
        <v>184</v>
      </c>
      <c r="Q295">
        <v>130</v>
      </c>
      <c r="R295">
        <v>6.7</v>
      </c>
      <c r="S295">
        <v>49</v>
      </c>
      <c r="T295">
        <v>338</v>
      </c>
      <c r="U295">
        <v>0</v>
      </c>
      <c r="V295">
        <v>100</v>
      </c>
      <c r="W295">
        <v>464</v>
      </c>
    </row>
    <row r="296" spans="1:23" ht="12.75">
      <c r="A296">
        <v>295</v>
      </c>
      <c r="B296" s="3" t="s">
        <v>208</v>
      </c>
      <c r="D296" s="2" t="s">
        <v>264</v>
      </c>
      <c r="G296">
        <v>35.495</v>
      </c>
      <c r="H296">
        <v>-108.573055555556</v>
      </c>
      <c r="I296" t="s">
        <v>435</v>
      </c>
      <c r="J296">
        <v>1945</v>
      </c>
      <c r="K296">
        <v>6805</v>
      </c>
      <c r="L296" t="s">
        <v>259</v>
      </c>
      <c r="M296" s="1">
        <v>25113</v>
      </c>
      <c r="N296">
        <v>7.3</v>
      </c>
      <c r="O296">
        <v>4560</v>
      </c>
      <c r="P296">
        <v>260</v>
      </c>
      <c r="Q296">
        <v>1100</v>
      </c>
      <c r="R296">
        <v>21</v>
      </c>
      <c r="S296">
        <v>59</v>
      </c>
      <c r="T296">
        <v>110</v>
      </c>
      <c r="U296">
        <v>0</v>
      </c>
      <c r="V296">
        <v>63</v>
      </c>
      <c r="W296">
        <v>3000</v>
      </c>
    </row>
    <row r="297" spans="1:23" ht="12.75">
      <c r="A297">
        <v>296</v>
      </c>
      <c r="B297" s="3" t="s">
        <v>209</v>
      </c>
      <c r="D297" s="2" t="s">
        <v>264</v>
      </c>
      <c r="G297">
        <v>35.5155555555556</v>
      </c>
      <c r="H297">
        <v>-108.586666666667</v>
      </c>
      <c r="I297" t="s">
        <v>436</v>
      </c>
      <c r="J297">
        <v>1125</v>
      </c>
      <c r="K297">
        <v>6680</v>
      </c>
      <c r="L297" t="s">
        <v>259</v>
      </c>
      <c r="M297" s="1">
        <v>20376</v>
      </c>
      <c r="N297">
        <v>7.8</v>
      </c>
      <c r="O297">
        <v>1020</v>
      </c>
      <c r="P297">
        <v>130</v>
      </c>
      <c r="R297">
        <v>4</v>
      </c>
      <c r="S297">
        <v>75</v>
      </c>
      <c r="T297">
        <v>210</v>
      </c>
      <c r="U297">
        <v>0</v>
      </c>
      <c r="V297">
        <v>4.8</v>
      </c>
      <c r="W297">
        <v>580</v>
      </c>
    </row>
    <row r="298" spans="1:23" ht="12.75">
      <c r="A298">
        <v>297</v>
      </c>
      <c r="B298" s="3" t="s">
        <v>210</v>
      </c>
      <c r="D298" s="2" t="s">
        <v>264</v>
      </c>
      <c r="G298">
        <v>35.4105555555556</v>
      </c>
      <c r="H298">
        <v>-108.204166666667</v>
      </c>
      <c r="I298" t="s">
        <v>437</v>
      </c>
      <c r="J298">
        <v>1220</v>
      </c>
      <c r="K298">
        <v>7142</v>
      </c>
      <c r="L298" t="s">
        <v>260</v>
      </c>
      <c r="M298" s="1">
        <v>27466</v>
      </c>
      <c r="N298">
        <v>7.3</v>
      </c>
      <c r="P298">
        <v>150</v>
      </c>
      <c r="Q298">
        <v>11</v>
      </c>
      <c r="R298">
        <v>1.8</v>
      </c>
      <c r="S298">
        <v>28</v>
      </c>
      <c r="T298">
        <v>177</v>
      </c>
      <c r="U298">
        <v>0</v>
      </c>
      <c r="W298">
        <v>350</v>
      </c>
    </row>
    <row r="299" spans="1:23" ht="12.75">
      <c r="A299">
        <v>298</v>
      </c>
      <c r="B299" s="3">
        <v>1484</v>
      </c>
      <c r="D299" s="2" t="s">
        <v>264</v>
      </c>
      <c r="G299">
        <v>36.1022222222222</v>
      </c>
      <c r="H299">
        <v>-107.9475</v>
      </c>
      <c r="I299" t="s">
        <v>438</v>
      </c>
      <c r="J299">
        <v>4</v>
      </c>
      <c r="K299">
        <v>6150</v>
      </c>
      <c r="L299" t="s">
        <v>261</v>
      </c>
      <c r="M299" s="1">
        <v>27963</v>
      </c>
      <c r="N299">
        <v>7.9</v>
      </c>
      <c r="O299">
        <v>591</v>
      </c>
      <c r="P299">
        <v>15</v>
      </c>
      <c r="Q299">
        <v>200</v>
      </c>
      <c r="R299">
        <v>3.6</v>
      </c>
      <c r="S299">
        <v>0.9</v>
      </c>
      <c r="T299">
        <v>368</v>
      </c>
      <c r="U299">
        <v>0</v>
      </c>
      <c r="V299">
        <v>6</v>
      </c>
      <c r="W299">
        <v>160</v>
      </c>
    </row>
    <row r="300" spans="1:23" ht="12.75">
      <c r="A300">
        <v>299</v>
      </c>
      <c r="B300" s="3" t="s">
        <v>211</v>
      </c>
      <c r="D300" s="2" t="s">
        <v>264</v>
      </c>
      <c r="G300">
        <v>36.1058333333333</v>
      </c>
      <c r="H300">
        <v>-107.973055555556</v>
      </c>
      <c r="I300" t="s">
        <v>439</v>
      </c>
      <c r="J300">
        <v>7</v>
      </c>
      <c r="K300">
        <v>6140</v>
      </c>
      <c r="L300" t="s">
        <v>261</v>
      </c>
      <c r="M300" s="1">
        <v>28932</v>
      </c>
      <c r="N300">
        <v>8</v>
      </c>
      <c r="O300">
        <v>587</v>
      </c>
      <c r="P300">
        <v>20</v>
      </c>
      <c r="Q300">
        <v>190</v>
      </c>
      <c r="R300">
        <v>3</v>
      </c>
      <c r="S300">
        <v>1.1</v>
      </c>
      <c r="T300">
        <v>340</v>
      </c>
      <c r="U300">
        <v>0</v>
      </c>
      <c r="V300">
        <v>5.7</v>
      </c>
      <c r="W300">
        <v>190</v>
      </c>
    </row>
    <row r="301" spans="1:23" ht="12.75">
      <c r="A301">
        <v>300</v>
      </c>
      <c r="B301" s="3">
        <v>1391</v>
      </c>
      <c r="D301" s="2" t="s">
        <v>264</v>
      </c>
      <c r="G301">
        <v>36.0125</v>
      </c>
      <c r="H301">
        <v>-107.549722222222</v>
      </c>
      <c r="I301" t="s">
        <v>440</v>
      </c>
      <c r="J301">
        <v>8</v>
      </c>
      <c r="K301">
        <v>6610</v>
      </c>
      <c r="L301" t="s">
        <v>261</v>
      </c>
      <c r="M301" s="1">
        <v>27786</v>
      </c>
      <c r="N301">
        <v>7.9</v>
      </c>
      <c r="O301">
        <v>372</v>
      </c>
      <c r="P301">
        <v>15</v>
      </c>
      <c r="Q301">
        <v>130</v>
      </c>
      <c r="R301">
        <v>1.7</v>
      </c>
      <c r="S301">
        <v>1.2</v>
      </c>
      <c r="T301">
        <v>299</v>
      </c>
      <c r="U301">
        <v>0</v>
      </c>
      <c r="V301">
        <v>4.7</v>
      </c>
      <c r="W301">
        <v>58</v>
      </c>
    </row>
    <row r="302" spans="1:23" ht="12.75">
      <c r="A302">
        <v>301</v>
      </c>
      <c r="B302" s="3">
        <v>1408</v>
      </c>
      <c r="D302" s="2" t="s">
        <v>264</v>
      </c>
      <c r="G302">
        <v>36.0719444444444</v>
      </c>
      <c r="H302">
        <v>-108.038055555556</v>
      </c>
      <c r="I302" t="s">
        <v>441</v>
      </c>
      <c r="J302">
        <v>19</v>
      </c>
      <c r="K302">
        <v>6010</v>
      </c>
      <c r="L302" t="s">
        <v>261</v>
      </c>
      <c r="M302" s="1">
        <v>27015</v>
      </c>
      <c r="N302">
        <v>8.4</v>
      </c>
      <c r="O302">
        <v>586</v>
      </c>
      <c r="P302">
        <v>20</v>
      </c>
      <c r="Q302">
        <v>190</v>
      </c>
      <c r="R302">
        <v>2</v>
      </c>
      <c r="S302">
        <v>2.4</v>
      </c>
      <c r="T302">
        <v>330</v>
      </c>
      <c r="U302">
        <v>6</v>
      </c>
      <c r="V302">
        <v>7</v>
      </c>
      <c r="W302">
        <v>160</v>
      </c>
    </row>
    <row r="303" spans="1:23" ht="12.75">
      <c r="A303">
        <v>302</v>
      </c>
      <c r="B303" s="3">
        <v>1122</v>
      </c>
      <c r="D303" s="2" t="s">
        <v>264</v>
      </c>
      <c r="G303">
        <v>35.9122222222222</v>
      </c>
      <c r="H303">
        <v>-107.319444444444</v>
      </c>
      <c r="I303" t="s">
        <v>442</v>
      </c>
      <c r="J303">
        <v>9</v>
      </c>
      <c r="K303">
        <v>6606</v>
      </c>
      <c r="L303" t="s">
        <v>261</v>
      </c>
      <c r="M303" s="1">
        <v>27773</v>
      </c>
      <c r="N303">
        <v>8.3</v>
      </c>
      <c r="O303">
        <v>744</v>
      </c>
      <c r="P303">
        <v>16</v>
      </c>
      <c r="Q303">
        <v>270</v>
      </c>
      <c r="R303">
        <v>2.3</v>
      </c>
      <c r="S303">
        <v>2.5</v>
      </c>
      <c r="T303">
        <v>586</v>
      </c>
      <c r="U303">
        <v>0</v>
      </c>
      <c r="V303">
        <v>5.2</v>
      </c>
      <c r="W303">
        <v>150</v>
      </c>
    </row>
    <row r="304" spans="1:23" ht="12.75">
      <c r="A304">
        <v>303</v>
      </c>
      <c r="B304" s="3" t="s">
        <v>212</v>
      </c>
      <c r="D304" s="2" t="s">
        <v>264</v>
      </c>
      <c r="G304">
        <v>36.2655555555556</v>
      </c>
      <c r="H304">
        <v>-108.560555555556</v>
      </c>
      <c r="I304" t="s">
        <v>443</v>
      </c>
      <c r="J304">
        <v>69</v>
      </c>
      <c r="K304">
        <v>5920</v>
      </c>
      <c r="L304" t="s">
        <v>261</v>
      </c>
      <c r="M304" s="1">
        <v>28933</v>
      </c>
      <c r="N304">
        <v>7.6</v>
      </c>
      <c r="O304">
        <v>562</v>
      </c>
      <c r="P304">
        <v>28</v>
      </c>
      <c r="Q304">
        <v>170</v>
      </c>
      <c r="R304">
        <v>2.6</v>
      </c>
      <c r="S304">
        <v>2.7</v>
      </c>
      <c r="T304">
        <v>258</v>
      </c>
      <c r="U304">
        <v>0</v>
      </c>
      <c r="V304">
        <v>7.6</v>
      </c>
      <c r="W304">
        <v>210</v>
      </c>
    </row>
    <row r="305" spans="1:23" ht="12.75">
      <c r="A305">
        <v>304</v>
      </c>
      <c r="B305" s="3">
        <v>1127</v>
      </c>
      <c r="D305" s="2" t="s">
        <v>264</v>
      </c>
      <c r="G305">
        <v>35.8888888888889</v>
      </c>
      <c r="H305">
        <v>-107.319722222222</v>
      </c>
      <c r="I305" t="s">
        <v>444</v>
      </c>
      <c r="J305">
        <v>10</v>
      </c>
      <c r="K305">
        <v>6558</v>
      </c>
      <c r="L305" t="s">
        <v>261</v>
      </c>
      <c r="M305" s="1">
        <v>27773</v>
      </c>
      <c r="N305">
        <v>8.2</v>
      </c>
      <c r="O305">
        <v>563</v>
      </c>
      <c r="P305">
        <v>27</v>
      </c>
      <c r="Q305">
        <v>180</v>
      </c>
      <c r="R305">
        <v>2.8</v>
      </c>
      <c r="S305">
        <v>2.9</v>
      </c>
      <c r="T305">
        <v>443</v>
      </c>
      <c r="U305">
        <v>0</v>
      </c>
      <c r="V305">
        <v>8.5</v>
      </c>
      <c r="W305">
        <v>100</v>
      </c>
    </row>
    <row r="306" spans="1:23" ht="12.75">
      <c r="A306">
        <v>305</v>
      </c>
      <c r="B306" s="3" t="s">
        <v>213</v>
      </c>
      <c r="D306" s="2" t="s">
        <v>264</v>
      </c>
      <c r="G306">
        <v>36.2655555555556</v>
      </c>
      <c r="H306">
        <v>-108.560555555556</v>
      </c>
      <c r="I306" t="s">
        <v>443</v>
      </c>
      <c r="J306">
        <v>69</v>
      </c>
      <c r="K306">
        <v>5920</v>
      </c>
      <c r="L306" t="s">
        <v>261</v>
      </c>
      <c r="M306" s="1">
        <v>28773</v>
      </c>
      <c r="N306">
        <v>7.4</v>
      </c>
      <c r="O306">
        <v>653</v>
      </c>
      <c r="P306">
        <v>34</v>
      </c>
      <c r="Q306">
        <v>180</v>
      </c>
      <c r="R306">
        <v>2.8</v>
      </c>
      <c r="S306">
        <v>3</v>
      </c>
      <c r="T306">
        <v>280</v>
      </c>
      <c r="U306">
        <v>0</v>
      </c>
      <c r="V306">
        <v>8.4</v>
      </c>
      <c r="W306">
        <v>270</v>
      </c>
    </row>
    <row r="307" spans="1:23" ht="12.75">
      <c r="A307">
        <v>306</v>
      </c>
      <c r="B307" s="3" t="s">
        <v>214</v>
      </c>
      <c r="D307" s="2" t="s">
        <v>264</v>
      </c>
      <c r="G307">
        <v>36.2655555555556</v>
      </c>
      <c r="H307">
        <v>-108.560555555556</v>
      </c>
      <c r="I307" t="s">
        <v>443</v>
      </c>
      <c r="J307">
        <v>69</v>
      </c>
      <c r="K307">
        <v>5920</v>
      </c>
      <c r="L307" t="s">
        <v>261</v>
      </c>
      <c r="M307" s="1">
        <v>28479</v>
      </c>
      <c r="N307">
        <v>7.8</v>
      </c>
      <c r="O307">
        <v>586</v>
      </c>
      <c r="P307">
        <v>34</v>
      </c>
      <c r="Q307">
        <v>180</v>
      </c>
      <c r="R307">
        <v>2.8</v>
      </c>
      <c r="S307">
        <v>3.1</v>
      </c>
      <c r="T307">
        <v>261</v>
      </c>
      <c r="U307">
        <v>0</v>
      </c>
      <c r="V307">
        <v>8.7</v>
      </c>
      <c r="W307">
        <v>210</v>
      </c>
    </row>
    <row r="308" spans="1:23" ht="12.75">
      <c r="A308">
        <v>307</v>
      </c>
      <c r="B308" s="3" t="s">
        <v>215</v>
      </c>
      <c r="D308" s="2" t="s">
        <v>264</v>
      </c>
      <c r="G308">
        <v>36.1058333333333</v>
      </c>
      <c r="H308">
        <v>-107.973055555556</v>
      </c>
      <c r="I308" t="s">
        <v>439</v>
      </c>
      <c r="J308">
        <v>7</v>
      </c>
      <c r="K308">
        <v>6140</v>
      </c>
      <c r="L308" t="s">
        <v>261</v>
      </c>
      <c r="M308" s="1">
        <v>28775</v>
      </c>
      <c r="N308">
        <v>7.5</v>
      </c>
      <c r="O308">
        <v>852</v>
      </c>
      <c r="P308">
        <v>32</v>
      </c>
      <c r="Q308">
        <v>250</v>
      </c>
      <c r="R308">
        <v>3.3</v>
      </c>
      <c r="S308">
        <v>3.1</v>
      </c>
      <c r="T308">
        <v>418</v>
      </c>
      <c r="U308">
        <v>0</v>
      </c>
      <c r="V308">
        <v>9.6</v>
      </c>
      <c r="W308">
        <v>330</v>
      </c>
    </row>
    <row r="309" spans="1:23" ht="12.75">
      <c r="A309">
        <v>308</v>
      </c>
      <c r="B309" s="3" t="s">
        <v>216</v>
      </c>
      <c r="D309" s="2" t="s">
        <v>264</v>
      </c>
      <c r="G309">
        <v>36.2655555555556</v>
      </c>
      <c r="H309">
        <v>-108.560555555556</v>
      </c>
      <c r="I309" t="s">
        <v>443</v>
      </c>
      <c r="J309">
        <v>69</v>
      </c>
      <c r="K309">
        <v>5920</v>
      </c>
      <c r="L309" t="s">
        <v>261</v>
      </c>
      <c r="M309" s="1">
        <v>28565</v>
      </c>
      <c r="N309">
        <v>8.3</v>
      </c>
      <c r="O309">
        <v>582</v>
      </c>
      <c r="P309">
        <v>35</v>
      </c>
      <c r="Q309">
        <v>160</v>
      </c>
      <c r="R309">
        <v>2.3</v>
      </c>
      <c r="S309">
        <v>3.3</v>
      </c>
      <c r="T309">
        <v>318</v>
      </c>
      <c r="U309">
        <v>0</v>
      </c>
      <c r="V309">
        <v>8</v>
      </c>
      <c r="W309">
        <v>200</v>
      </c>
    </row>
    <row r="310" spans="1:23" ht="12.75">
      <c r="A310">
        <v>309</v>
      </c>
      <c r="B310" s="3" t="s">
        <v>217</v>
      </c>
      <c r="D310" s="2" t="s">
        <v>264</v>
      </c>
      <c r="G310">
        <v>36.1058333333333</v>
      </c>
      <c r="H310">
        <v>-107.973055555556</v>
      </c>
      <c r="I310" t="s">
        <v>439</v>
      </c>
      <c r="J310">
        <v>7</v>
      </c>
      <c r="K310">
        <v>6140</v>
      </c>
      <c r="L310" t="s">
        <v>261</v>
      </c>
      <c r="M310" s="1">
        <v>28563</v>
      </c>
      <c r="N310">
        <v>7.8</v>
      </c>
      <c r="O310">
        <v>850</v>
      </c>
      <c r="P310">
        <v>42</v>
      </c>
      <c r="Q310">
        <v>260</v>
      </c>
      <c r="R310">
        <v>2.5</v>
      </c>
      <c r="S310">
        <v>3.3</v>
      </c>
      <c r="T310">
        <v>426</v>
      </c>
      <c r="U310">
        <v>0</v>
      </c>
      <c r="V310">
        <v>9.2</v>
      </c>
      <c r="W310">
        <v>310</v>
      </c>
    </row>
    <row r="311" spans="1:23" ht="12.75">
      <c r="A311">
        <v>310</v>
      </c>
      <c r="B311" s="3">
        <v>1502</v>
      </c>
      <c r="D311" s="2" t="s">
        <v>264</v>
      </c>
      <c r="G311">
        <v>36.1247222222222</v>
      </c>
      <c r="H311">
        <v>-108.174722222222</v>
      </c>
      <c r="I311" t="s">
        <v>445</v>
      </c>
      <c r="J311">
        <v>8</v>
      </c>
      <c r="K311">
        <v>5890</v>
      </c>
      <c r="L311" t="s">
        <v>261</v>
      </c>
      <c r="M311" s="1">
        <v>28030</v>
      </c>
      <c r="N311">
        <v>7.9</v>
      </c>
      <c r="O311">
        <v>567</v>
      </c>
      <c r="P311">
        <v>31</v>
      </c>
      <c r="Q311">
        <v>160</v>
      </c>
      <c r="R311">
        <v>12</v>
      </c>
      <c r="S311">
        <v>3.3</v>
      </c>
      <c r="T311">
        <v>334</v>
      </c>
      <c r="U311">
        <v>0</v>
      </c>
      <c r="V311">
        <v>12</v>
      </c>
      <c r="W311">
        <v>170</v>
      </c>
    </row>
    <row r="312" spans="1:23" ht="12.75">
      <c r="A312">
        <v>311</v>
      </c>
      <c r="B312" s="3" t="s">
        <v>218</v>
      </c>
      <c r="D312" s="2" t="s">
        <v>264</v>
      </c>
      <c r="G312">
        <v>36.1058333333333</v>
      </c>
      <c r="H312">
        <v>-107.973055555556</v>
      </c>
      <c r="I312" t="s">
        <v>439</v>
      </c>
      <c r="J312">
        <v>7</v>
      </c>
      <c r="K312">
        <v>6140</v>
      </c>
      <c r="L312" t="s">
        <v>261</v>
      </c>
      <c r="M312" s="1">
        <v>28478</v>
      </c>
      <c r="N312">
        <v>7.7</v>
      </c>
      <c r="O312">
        <v>895</v>
      </c>
      <c r="P312">
        <v>37</v>
      </c>
      <c r="Q312">
        <v>280</v>
      </c>
      <c r="R312">
        <v>3</v>
      </c>
      <c r="S312">
        <v>3.4</v>
      </c>
      <c r="T312">
        <v>419</v>
      </c>
      <c r="U312">
        <v>0</v>
      </c>
      <c r="V312">
        <v>9.3</v>
      </c>
      <c r="W312">
        <v>340</v>
      </c>
    </row>
    <row r="313" spans="1:23" ht="12.75">
      <c r="A313">
        <v>312</v>
      </c>
      <c r="B313" s="3" t="s">
        <v>219</v>
      </c>
      <c r="D313" s="2" t="s">
        <v>264</v>
      </c>
      <c r="G313">
        <v>36.1258333333333</v>
      </c>
      <c r="H313">
        <v>-108.175555555556</v>
      </c>
      <c r="I313" t="s">
        <v>446</v>
      </c>
      <c r="J313">
        <v>8</v>
      </c>
      <c r="K313">
        <v>5875</v>
      </c>
      <c r="L313" t="s">
        <v>261</v>
      </c>
      <c r="M313" s="1">
        <v>28774</v>
      </c>
      <c r="N313">
        <v>7.7</v>
      </c>
      <c r="O313">
        <v>469</v>
      </c>
      <c r="P313">
        <v>27</v>
      </c>
      <c r="Q313">
        <v>130</v>
      </c>
      <c r="R313">
        <v>2.3</v>
      </c>
      <c r="S313">
        <v>3.9</v>
      </c>
      <c r="T313">
        <v>272</v>
      </c>
      <c r="U313">
        <v>0</v>
      </c>
      <c r="V313">
        <v>6.6</v>
      </c>
      <c r="W313">
        <v>150</v>
      </c>
    </row>
    <row r="314" spans="1:23" ht="12.75">
      <c r="A314">
        <v>313</v>
      </c>
      <c r="B314" s="3" t="s">
        <v>220</v>
      </c>
      <c r="D314" s="2" t="s">
        <v>264</v>
      </c>
      <c r="G314">
        <v>36.1258333333333</v>
      </c>
      <c r="H314">
        <v>-108.175555555556</v>
      </c>
      <c r="I314" t="s">
        <v>446</v>
      </c>
      <c r="J314">
        <v>8</v>
      </c>
      <c r="K314">
        <v>5875</v>
      </c>
      <c r="L314" t="s">
        <v>261</v>
      </c>
      <c r="M314" s="1">
        <v>28964</v>
      </c>
      <c r="N314">
        <v>7.7</v>
      </c>
      <c r="O314">
        <v>672</v>
      </c>
      <c r="P314">
        <v>35</v>
      </c>
      <c r="Q314">
        <v>200</v>
      </c>
      <c r="R314">
        <v>2.2</v>
      </c>
      <c r="S314">
        <v>4.1</v>
      </c>
      <c r="T314">
        <v>364</v>
      </c>
      <c r="U314">
        <v>0</v>
      </c>
      <c r="V314">
        <v>7.3</v>
      </c>
      <c r="W314">
        <v>230</v>
      </c>
    </row>
    <row r="315" spans="1:23" ht="12.75">
      <c r="A315">
        <v>314</v>
      </c>
      <c r="B315" s="3">
        <v>2325</v>
      </c>
      <c r="D315" s="2" t="s">
        <v>264</v>
      </c>
      <c r="G315">
        <v>36.3061111111111</v>
      </c>
      <c r="H315">
        <v>-108.471111111111</v>
      </c>
      <c r="I315" t="s">
        <v>447</v>
      </c>
      <c r="J315">
        <v>9</v>
      </c>
      <c r="K315">
        <v>5480</v>
      </c>
      <c r="L315" t="s">
        <v>261</v>
      </c>
      <c r="M315" s="1">
        <v>27888</v>
      </c>
      <c r="N315">
        <v>8</v>
      </c>
      <c r="O315">
        <v>912</v>
      </c>
      <c r="P315">
        <v>35</v>
      </c>
      <c r="Q315">
        <v>280</v>
      </c>
      <c r="R315">
        <v>2.9</v>
      </c>
      <c r="S315">
        <v>4.1</v>
      </c>
      <c r="T315">
        <v>384</v>
      </c>
      <c r="U315">
        <v>0</v>
      </c>
      <c r="V315">
        <v>17</v>
      </c>
      <c r="W315">
        <v>360</v>
      </c>
    </row>
    <row r="316" spans="1:23" ht="12.75">
      <c r="A316">
        <v>315</v>
      </c>
      <c r="B316" s="3" t="s">
        <v>221</v>
      </c>
      <c r="D316" s="2" t="s">
        <v>264</v>
      </c>
      <c r="G316">
        <v>36.1258333333333</v>
      </c>
      <c r="H316">
        <v>-108.175555555556</v>
      </c>
      <c r="I316" t="s">
        <v>446</v>
      </c>
      <c r="J316">
        <v>8</v>
      </c>
      <c r="K316">
        <v>5875</v>
      </c>
      <c r="L316" t="s">
        <v>261</v>
      </c>
      <c r="M316" s="1">
        <v>28478</v>
      </c>
      <c r="N316">
        <v>7.9</v>
      </c>
      <c r="O316">
        <v>546</v>
      </c>
      <c r="P316">
        <v>31</v>
      </c>
      <c r="Q316">
        <v>160</v>
      </c>
      <c r="R316">
        <v>2.4</v>
      </c>
      <c r="S316">
        <v>4.3</v>
      </c>
      <c r="T316">
        <v>314</v>
      </c>
      <c r="U316">
        <v>0</v>
      </c>
      <c r="V316">
        <v>6.7</v>
      </c>
      <c r="W316">
        <v>170</v>
      </c>
    </row>
    <row r="317" spans="1:23" ht="12.75">
      <c r="A317">
        <v>316</v>
      </c>
      <c r="B317" s="3">
        <v>1506</v>
      </c>
      <c r="D317" s="2" t="s">
        <v>264</v>
      </c>
      <c r="G317">
        <v>36.1130555555556</v>
      </c>
      <c r="H317">
        <v>-108.195</v>
      </c>
      <c r="I317" t="s">
        <v>448</v>
      </c>
      <c r="J317">
        <v>9</v>
      </c>
      <c r="K317">
        <v>5846</v>
      </c>
      <c r="L317" t="s">
        <v>261</v>
      </c>
      <c r="M317" s="1">
        <v>27891</v>
      </c>
      <c r="N317">
        <v>8</v>
      </c>
      <c r="P317">
        <v>23</v>
      </c>
      <c r="Q317">
        <v>210</v>
      </c>
      <c r="R317">
        <v>2.4</v>
      </c>
      <c r="S317">
        <v>4.4</v>
      </c>
      <c r="T317">
        <v>332</v>
      </c>
      <c r="U317">
        <v>0</v>
      </c>
      <c r="W317">
        <v>220</v>
      </c>
    </row>
    <row r="318" spans="1:23" ht="12.75">
      <c r="A318">
        <v>317</v>
      </c>
      <c r="B318" s="3" t="s">
        <v>222</v>
      </c>
      <c r="D318" s="2" t="s">
        <v>264</v>
      </c>
      <c r="G318">
        <v>36.1258333333333</v>
      </c>
      <c r="H318">
        <v>-108.175555555556</v>
      </c>
      <c r="I318" t="s">
        <v>446</v>
      </c>
      <c r="J318">
        <v>8</v>
      </c>
      <c r="K318">
        <v>5875</v>
      </c>
      <c r="L318" t="s">
        <v>261</v>
      </c>
      <c r="M318" s="1">
        <v>28566</v>
      </c>
      <c r="N318">
        <v>8.1</v>
      </c>
      <c r="O318">
        <v>547</v>
      </c>
      <c r="P318">
        <v>35</v>
      </c>
      <c r="Q318">
        <v>160</v>
      </c>
      <c r="R318">
        <v>2.2</v>
      </c>
      <c r="S318">
        <v>4.5</v>
      </c>
      <c r="T318">
        <v>297</v>
      </c>
      <c r="U318">
        <v>0</v>
      </c>
      <c r="V318">
        <v>6.9</v>
      </c>
      <c r="W318">
        <v>180</v>
      </c>
    </row>
    <row r="319" spans="1:23" ht="12.75">
      <c r="A319">
        <v>318</v>
      </c>
      <c r="B319" s="3">
        <v>674</v>
      </c>
      <c r="D319" s="2" t="s">
        <v>264</v>
      </c>
      <c r="G319">
        <v>35.5327777777778</v>
      </c>
      <c r="H319">
        <v>-108.604444444444</v>
      </c>
      <c r="I319" t="s">
        <v>449</v>
      </c>
      <c r="J319">
        <v>148</v>
      </c>
      <c r="K319">
        <v>6660</v>
      </c>
      <c r="L319" t="s">
        <v>261</v>
      </c>
      <c r="M319" s="1">
        <v>27613</v>
      </c>
      <c r="N319">
        <v>8.5</v>
      </c>
      <c r="O319">
        <v>867</v>
      </c>
      <c r="P319">
        <v>22</v>
      </c>
      <c r="Q319">
        <v>280</v>
      </c>
      <c r="R319">
        <v>1</v>
      </c>
      <c r="S319">
        <v>6.1</v>
      </c>
      <c r="T319">
        <v>470</v>
      </c>
      <c r="U319">
        <v>83</v>
      </c>
      <c r="V319">
        <v>23</v>
      </c>
      <c r="W319">
        <v>39</v>
      </c>
    </row>
    <row r="320" spans="1:23" ht="12.75">
      <c r="A320">
        <v>319</v>
      </c>
      <c r="B320" s="3">
        <v>2499</v>
      </c>
      <c r="D320" s="2" t="s">
        <v>264</v>
      </c>
      <c r="G320">
        <v>36.1936111111111</v>
      </c>
      <c r="H320">
        <v>-108.301111111111</v>
      </c>
      <c r="I320" t="s">
        <v>450</v>
      </c>
      <c r="J320">
        <v>8</v>
      </c>
      <c r="K320">
        <v>5715</v>
      </c>
      <c r="L320" t="s">
        <v>261</v>
      </c>
      <c r="M320" s="1">
        <v>27902</v>
      </c>
      <c r="N320">
        <v>7.7</v>
      </c>
      <c r="O320">
        <v>1010</v>
      </c>
      <c r="P320">
        <v>58</v>
      </c>
      <c r="Q320">
        <v>290</v>
      </c>
      <c r="R320">
        <v>4</v>
      </c>
      <c r="S320">
        <v>6.8</v>
      </c>
      <c r="T320">
        <v>499</v>
      </c>
      <c r="U320">
        <v>0</v>
      </c>
      <c r="V320">
        <v>14</v>
      </c>
      <c r="W320">
        <v>380</v>
      </c>
    </row>
    <row r="321" spans="1:23" ht="12.75">
      <c r="A321">
        <v>320</v>
      </c>
      <c r="B321" s="3">
        <v>1250</v>
      </c>
      <c r="D321" s="2" t="s">
        <v>264</v>
      </c>
      <c r="G321">
        <v>35.9644444444444</v>
      </c>
      <c r="H321">
        <v>-107.618611111111</v>
      </c>
      <c r="I321" t="s">
        <v>451</v>
      </c>
      <c r="J321">
        <v>10</v>
      </c>
      <c r="K321">
        <v>6520</v>
      </c>
      <c r="L321" t="s">
        <v>261</v>
      </c>
      <c r="M321" s="1">
        <v>27764</v>
      </c>
      <c r="N321">
        <v>7.7</v>
      </c>
      <c r="O321">
        <v>482</v>
      </c>
      <c r="P321">
        <v>67</v>
      </c>
      <c r="Q321">
        <v>89</v>
      </c>
      <c r="R321">
        <v>4.2</v>
      </c>
      <c r="S321">
        <v>8.4</v>
      </c>
      <c r="T321">
        <v>342</v>
      </c>
      <c r="U321">
        <v>0</v>
      </c>
      <c r="V321">
        <v>5.9</v>
      </c>
      <c r="W321">
        <v>120</v>
      </c>
    </row>
    <row r="322" spans="1:23" ht="12.75">
      <c r="A322">
        <v>321</v>
      </c>
      <c r="B322" s="3" t="s">
        <v>223</v>
      </c>
      <c r="D322" s="2" t="s">
        <v>264</v>
      </c>
      <c r="G322">
        <v>35.9111111111111</v>
      </c>
      <c r="H322">
        <v>-109.031388888889</v>
      </c>
      <c r="I322" t="s">
        <v>452</v>
      </c>
      <c r="J322">
        <v>81</v>
      </c>
      <c r="K322">
        <v>7081</v>
      </c>
      <c r="L322" t="s">
        <v>261</v>
      </c>
      <c r="M322" s="1">
        <v>21821</v>
      </c>
      <c r="N322">
        <v>7.4</v>
      </c>
      <c r="O322">
        <v>361</v>
      </c>
      <c r="P322">
        <v>58</v>
      </c>
      <c r="Q322">
        <v>66</v>
      </c>
      <c r="R322">
        <v>2</v>
      </c>
      <c r="S322">
        <v>8.9</v>
      </c>
      <c r="T322">
        <v>360</v>
      </c>
      <c r="U322">
        <v>0</v>
      </c>
      <c r="V322">
        <v>16</v>
      </c>
      <c r="W322">
        <v>3.2</v>
      </c>
    </row>
    <row r="323" spans="1:23" ht="12.75">
      <c r="A323">
        <v>322</v>
      </c>
      <c r="B323" s="3">
        <v>2756</v>
      </c>
      <c r="D323" s="2" t="s">
        <v>264</v>
      </c>
      <c r="G323">
        <v>35.9075</v>
      </c>
      <c r="H323">
        <v>-109.026111111111</v>
      </c>
      <c r="I323" t="s">
        <v>453</v>
      </c>
      <c r="J323">
        <v>67</v>
      </c>
      <c r="K323">
        <v>7102</v>
      </c>
      <c r="L323" t="s">
        <v>261</v>
      </c>
      <c r="M323" s="1">
        <v>21824</v>
      </c>
      <c r="N323">
        <v>7.2</v>
      </c>
      <c r="O323">
        <v>298</v>
      </c>
      <c r="P323">
        <v>63</v>
      </c>
      <c r="Q323">
        <v>34</v>
      </c>
      <c r="R323">
        <v>1</v>
      </c>
      <c r="S323">
        <v>10</v>
      </c>
      <c r="T323">
        <v>300</v>
      </c>
      <c r="U323">
        <v>0</v>
      </c>
      <c r="V323">
        <v>14</v>
      </c>
      <c r="W323">
        <v>2.2</v>
      </c>
    </row>
    <row r="324" spans="1:23" ht="12.75">
      <c r="A324">
        <v>323</v>
      </c>
      <c r="B324" s="3" t="s">
        <v>224</v>
      </c>
      <c r="D324" s="2" t="s">
        <v>264</v>
      </c>
      <c r="G324">
        <v>35.5325</v>
      </c>
      <c r="H324">
        <v>-108.604166666667</v>
      </c>
      <c r="I324" t="s">
        <v>454</v>
      </c>
      <c r="J324">
        <v>215</v>
      </c>
      <c r="K324">
        <v>6620</v>
      </c>
      <c r="L324" t="s">
        <v>261</v>
      </c>
      <c r="M324" s="1">
        <v>27654</v>
      </c>
      <c r="N324">
        <v>8.2</v>
      </c>
      <c r="O324">
        <v>933</v>
      </c>
      <c r="P324">
        <v>26</v>
      </c>
      <c r="Q324">
        <v>160</v>
      </c>
      <c r="R324">
        <v>2</v>
      </c>
      <c r="S324">
        <v>11</v>
      </c>
      <c r="T324">
        <v>290</v>
      </c>
      <c r="U324">
        <v>13</v>
      </c>
      <c r="V324">
        <v>34</v>
      </c>
      <c r="W324">
        <v>140</v>
      </c>
    </row>
    <row r="325" spans="1:23" ht="12.75">
      <c r="A325">
        <v>324</v>
      </c>
      <c r="B325" s="3">
        <v>2400</v>
      </c>
      <c r="D325" s="2" t="s">
        <v>264</v>
      </c>
      <c r="G325">
        <v>36.2536111111111</v>
      </c>
      <c r="H325">
        <v>-108.560833333333</v>
      </c>
      <c r="I325" t="s">
        <v>455</v>
      </c>
      <c r="J325">
        <v>6</v>
      </c>
      <c r="K325">
        <v>5400</v>
      </c>
      <c r="L325" t="s">
        <v>261</v>
      </c>
      <c r="M325" s="1">
        <v>27887</v>
      </c>
      <c r="N325">
        <v>7.6</v>
      </c>
      <c r="O325">
        <v>1390</v>
      </c>
      <c r="P325">
        <v>85</v>
      </c>
      <c r="Q325">
        <v>360</v>
      </c>
      <c r="R325">
        <v>4.4</v>
      </c>
      <c r="S325">
        <v>11</v>
      </c>
      <c r="T325">
        <v>346</v>
      </c>
      <c r="U325">
        <v>0</v>
      </c>
      <c r="V325">
        <v>24</v>
      </c>
      <c r="W325">
        <v>720</v>
      </c>
    </row>
    <row r="326" spans="1:23" ht="12.75">
      <c r="A326">
        <v>325</v>
      </c>
      <c r="B326" s="3" t="s">
        <v>225</v>
      </c>
      <c r="D326" s="2" t="s">
        <v>264</v>
      </c>
      <c r="G326">
        <v>36.5847222222222</v>
      </c>
      <c r="H326">
        <v>-108.5725</v>
      </c>
      <c r="I326" t="s">
        <v>456</v>
      </c>
      <c r="J326">
        <v>7</v>
      </c>
      <c r="K326">
        <v>5130</v>
      </c>
      <c r="L326" t="s">
        <v>261</v>
      </c>
      <c r="M326" s="1">
        <v>28772</v>
      </c>
      <c r="N326">
        <v>7.8</v>
      </c>
      <c r="O326">
        <v>1210</v>
      </c>
      <c r="P326">
        <v>75</v>
      </c>
      <c r="Q326">
        <v>320</v>
      </c>
      <c r="R326">
        <v>5.5</v>
      </c>
      <c r="S326">
        <v>11</v>
      </c>
      <c r="T326">
        <v>398</v>
      </c>
      <c r="U326">
        <v>0</v>
      </c>
      <c r="V326">
        <v>15</v>
      </c>
      <c r="W326">
        <v>570</v>
      </c>
    </row>
    <row r="327" spans="1:23" ht="12.75">
      <c r="A327">
        <v>326</v>
      </c>
      <c r="B327" s="3" t="s">
        <v>226</v>
      </c>
      <c r="D327" s="2" t="s">
        <v>264</v>
      </c>
      <c r="G327">
        <v>36.5847222222222</v>
      </c>
      <c r="H327">
        <v>-108.5725</v>
      </c>
      <c r="I327" t="s">
        <v>456</v>
      </c>
      <c r="J327">
        <v>7</v>
      </c>
      <c r="K327">
        <v>5130</v>
      </c>
      <c r="L327" t="s">
        <v>261</v>
      </c>
      <c r="M327" s="1">
        <v>28727</v>
      </c>
      <c r="N327">
        <v>7.6</v>
      </c>
      <c r="O327">
        <v>1160</v>
      </c>
      <c r="P327">
        <v>71</v>
      </c>
      <c r="Q327">
        <v>310</v>
      </c>
      <c r="R327">
        <v>5.8</v>
      </c>
      <c r="S327">
        <v>11</v>
      </c>
      <c r="T327">
        <v>400</v>
      </c>
      <c r="U327">
        <v>0</v>
      </c>
      <c r="V327">
        <v>13</v>
      </c>
      <c r="W327">
        <v>530</v>
      </c>
    </row>
    <row r="328" spans="1:23" ht="12.75">
      <c r="A328">
        <v>327</v>
      </c>
      <c r="B328" s="3" t="s">
        <v>227</v>
      </c>
      <c r="D328" s="2" t="s">
        <v>264</v>
      </c>
      <c r="G328">
        <v>36.5847222222222</v>
      </c>
      <c r="H328">
        <v>-108.5725</v>
      </c>
      <c r="I328" t="s">
        <v>456</v>
      </c>
      <c r="J328">
        <v>7</v>
      </c>
      <c r="K328">
        <v>5130</v>
      </c>
      <c r="L328" t="s">
        <v>261</v>
      </c>
      <c r="M328" s="1">
        <v>28968</v>
      </c>
      <c r="N328">
        <v>7.7</v>
      </c>
      <c r="O328">
        <v>1150</v>
      </c>
      <c r="P328">
        <v>74</v>
      </c>
      <c r="Q328">
        <v>300</v>
      </c>
      <c r="R328">
        <v>4.1</v>
      </c>
      <c r="S328">
        <v>12</v>
      </c>
      <c r="T328">
        <v>340</v>
      </c>
      <c r="U328">
        <v>0</v>
      </c>
      <c r="V328">
        <v>16</v>
      </c>
      <c r="W328">
        <v>560</v>
      </c>
    </row>
    <row r="329" spans="1:23" ht="12.75">
      <c r="A329">
        <v>328</v>
      </c>
      <c r="B329" s="3" t="s">
        <v>228</v>
      </c>
      <c r="D329" s="2" t="s">
        <v>264</v>
      </c>
      <c r="G329">
        <v>36.5847222222222</v>
      </c>
      <c r="H329">
        <v>-108.5725</v>
      </c>
      <c r="I329" t="s">
        <v>456</v>
      </c>
      <c r="J329">
        <v>7</v>
      </c>
      <c r="K329">
        <v>5130</v>
      </c>
      <c r="L329" t="s">
        <v>261</v>
      </c>
      <c r="M329" s="1">
        <v>28562</v>
      </c>
      <c r="N329">
        <v>7.7</v>
      </c>
      <c r="O329">
        <v>1070</v>
      </c>
      <c r="P329">
        <v>72</v>
      </c>
      <c r="Q329">
        <v>270</v>
      </c>
      <c r="R329">
        <v>4.4</v>
      </c>
      <c r="S329">
        <v>12</v>
      </c>
      <c r="T329">
        <v>346</v>
      </c>
      <c r="U329">
        <v>0</v>
      </c>
      <c r="V329">
        <v>17</v>
      </c>
      <c r="W329">
        <v>510</v>
      </c>
    </row>
    <row r="330" spans="1:23" ht="12.75">
      <c r="A330">
        <v>329</v>
      </c>
      <c r="B330" s="3" t="s">
        <v>229</v>
      </c>
      <c r="D330" s="2" t="s">
        <v>264</v>
      </c>
      <c r="G330">
        <v>36.5847222222222</v>
      </c>
      <c r="H330">
        <v>-108.5725</v>
      </c>
      <c r="I330" t="s">
        <v>456</v>
      </c>
      <c r="J330">
        <v>7</v>
      </c>
      <c r="K330">
        <v>5130</v>
      </c>
      <c r="L330" t="s">
        <v>261</v>
      </c>
      <c r="M330" s="1">
        <v>28480</v>
      </c>
      <c r="N330">
        <v>7.7</v>
      </c>
      <c r="O330">
        <v>1230</v>
      </c>
      <c r="P330">
        <v>82</v>
      </c>
      <c r="Q330">
        <v>330</v>
      </c>
      <c r="R330">
        <v>5.2</v>
      </c>
      <c r="S330">
        <v>12</v>
      </c>
      <c r="T330">
        <v>414</v>
      </c>
      <c r="U330">
        <v>0</v>
      </c>
      <c r="V330">
        <v>16</v>
      </c>
      <c r="W330">
        <v>560</v>
      </c>
    </row>
    <row r="331" spans="1:23" ht="12.75">
      <c r="A331">
        <v>330</v>
      </c>
      <c r="B331" s="3">
        <v>2766</v>
      </c>
      <c r="D331" s="2" t="s">
        <v>264</v>
      </c>
      <c r="G331">
        <v>35.9105555555556</v>
      </c>
      <c r="H331">
        <v>-109.031388888889</v>
      </c>
      <c r="I331" t="s">
        <v>457</v>
      </c>
      <c r="J331">
        <v>120</v>
      </c>
      <c r="K331">
        <v>7065</v>
      </c>
      <c r="L331" t="s">
        <v>261</v>
      </c>
      <c r="M331" s="1">
        <v>24397</v>
      </c>
      <c r="N331">
        <v>8.2</v>
      </c>
      <c r="O331">
        <v>354</v>
      </c>
      <c r="P331">
        <v>63</v>
      </c>
      <c r="Q331">
        <v>71</v>
      </c>
      <c r="R331">
        <v>2</v>
      </c>
      <c r="S331">
        <v>13</v>
      </c>
      <c r="T331">
        <v>310</v>
      </c>
      <c r="U331">
        <v>12</v>
      </c>
      <c r="V331">
        <v>26</v>
      </c>
      <c r="W331">
        <v>68</v>
      </c>
    </row>
    <row r="332" spans="1:23" ht="12.75">
      <c r="A332">
        <v>331</v>
      </c>
      <c r="B332" s="3" t="s">
        <v>230</v>
      </c>
      <c r="D332" s="2" t="s">
        <v>264</v>
      </c>
      <c r="G332">
        <v>36.9244444444444</v>
      </c>
      <c r="H332">
        <v>-106.995</v>
      </c>
      <c r="I332" t="s">
        <v>458</v>
      </c>
      <c r="J332">
        <v>73</v>
      </c>
      <c r="K332">
        <v>6800</v>
      </c>
      <c r="L332" t="s">
        <v>261</v>
      </c>
      <c r="M332" s="1">
        <v>24764</v>
      </c>
      <c r="N332">
        <v>8.9</v>
      </c>
      <c r="O332">
        <v>404</v>
      </c>
      <c r="P332">
        <v>10</v>
      </c>
      <c r="Q332">
        <v>130</v>
      </c>
      <c r="R332">
        <v>3</v>
      </c>
      <c r="S332">
        <v>13</v>
      </c>
      <c r="T332">
        <v>350</v>
      </c>
      <c r="U332">
        <v>19</v>
      </c>
      <c r="V332">
        <v>18</v>
      </c>
      <c r="W332">
        <v>12</v>
      </c>
    </row>
    <row r="333" spans="1:23" ht="12.75">
      <c r="A333">
        <v>332</v>
      </c>
      <c r="B333" s="3">
        <v>1130</v>
      </c>
      <c r="D333" s="2" t="s">
        <v>264</v>
      </c>
      <c r="G333">
        <v>35.8830555555556</v>
      </c>
      <c r="H333">
        <v>-107.397222222222</v>
      </c>
      <c r="I333" t="s">
        <v>459</v>
      </c>
      <c r="J333">
        <v>12</v>
      </c>
      <c r="K333">
        <v>6620</v>
      </c>
      <c r="L333" t="s">
        <v>261</v>
      </c>
      <c r="M333" s="1">
        <v>27773</v>
      </c>
      <c r="N333">
        <v>8.3</v>
      </c>
      <c r="O333">
        <v>703</v>
      </c>
      <c r="P333">
        <v>120</v>
      </c>
      <c r="Q333">
        <v>110</v>
      </c>
      <c r="R333">
        <v>6.1</v>
      </c>
      <c r="S333">
        <v>13</v>
      </c>
      <c r="T333">
        <v>427</v>
      </c>
      <c r="U333">
        <v>0</v>
      </c>
      <c r="V333">
        <v>19</v>
      </c>
      <c r="W333">
        <v>180</v>
      </c>
    </row>
    <row r="334" spans="1:23" ht="12.75">
      <c r="A334">
        <v>333</v>
      </c>
      <c r="B334" s="3">
        <v>2771</v>
      </c>
      <c r="D334" s="2" t="s">
        <v>264</v>
      </c>
      <c r="G334">
        <v>35.9111111111111</v>
      </c>
      <c r="H334">
        <v>-109.035833333333</v>
      </c>
      <c r="I334" t="s">
        <v>460</v>
      </c>
      <c r="J334">
        <v>78</v>
      </c>
      <c r="K334">
        <v>7071</v>
      </c>
      <c r="L334" t="s">
        <v>261</v>
      </c>
      <c r="M334" s="1">
        <v>21822</v>
      </c>
      <c r="N334">
        <v>7.5</v>
      </c>
      <c r="O334">
        <v>433</v>
      </c>
      <c r="P334">
        <v>58</v>
      </c>
      <c r="Q334">
        <v>88</v>
      </c>
      <c r="R334">
        <v>1</v>
      </c>
      <c r="S334">
        <v>14</v>
      </c>
      <c r="T334">
        <v>370</v>
      </c>
      <c r="U334">
        <v>0</v>
      </c>
      <c r="V334">
        <v>22</v>
      </c>
      <c r="W334">
        <v>50</v>
      </c>
    </row>
    <row r="335" spans="1:23" ht="12.75">
      <c r="A335">
        <v>334</v>
      </c>
      <c r="B335" s="3">
        <v>2758</v>
      </c>
      <c r="D335" s="2" t="s">
        <v>264</v>
      </c>
      <c r="G335">
        <v>35.9097222222222</v>
      </c>
      <c r="H335">
        <v>-109.027777777778</v>
      </c>
      <c r="I335" t="s">
        <v>461</v>
      </c>
      <c r="J335">
        <v>73</v>
      </c>
      <c r="K335">
        <v>7089</v>
      </c>
      <c r="L335" t="s">
        <v>261</v>
      </c>
      <c r="M335" s="1">
        <v>21826</v>
      </c>
      <c r="N335">
        <v>7.4</v>
      </c>
      <c r="O335">
        <v>319</v>
      </c>
      <c r="P335">
        <v>64</v>
      </c>
      <c r="Q335">
        <v>35</v>
      </c>
      <c r="R335">
        <v>1</v>
      </c>
      <c r="S335">
        <v>14</v>
      </c>
      <c r="T335">
        <v>320</v>
      </c>
      <c r="U335">
        <v>0</v>
      </c>
      <c r="V335">
        <v>15</v>
      </c>
      <c r="W335">
        <v>7.1</v>
      </c>
    </row>
    <row r="336" spans="1:23" ht="12.75">
      <c r="A336">
        <v>335</v>
      </c>
      <c r="B336" s="3">
        <v>1485</v>
      </c>
      <c r="D336" s="2" t="s">
        <v>264</v>
      </c>
      <c r="G336">
        <v>36.1013888888889</v>
      </c>
      <c r="H336">
        <v>-107.947222222222</v>
      </c>
      <c r="I336" t="s">
        <v>462</v>
      </c>
      <c r="J336">
        <v>15</v>
      </c>
      <c r="K336">
        <v>6144</v>
      </c>
      <c r="L336" t="s">
        <v>261</v>
      </c>
      <c r="M336" s="1">
        <v>27963</v>
      </c>
      <c r="N336">
        <v>7.9</v>
      </c>
      <c r="O336">
        <v>1470</v>
      </c>
      <c r="P336">
        <v>82</v>
      </c>
      <c r="Q336">
        <v>390</v>
      </c>
      <c r="R336">
        <v>4.4</v>
      </c>
      <c r="S336">
        <v>14</v>
      </c>
      <c r="T336">
        <v>390</v>
      </c>
      <c r="U336">
        <v>0</v>
      </c>
      <c r="V336">
        <v>16</v>
      </c>
      <c r="W336">
        <v>750</v>
      </c>
    </row>
    <row r="337" spans="1:23" ht="12.75">
      <c r="A337">
        <v>336</v>
      </c>
      <c r="B337" s="3" t="s">
        <v>231</v>
      </c>
      <c r="D337" s="2" t="s">
        <v>264</v>
      </c>
      <c r="G337">
        <v>36.4380555555555</v>
      </c>
      <c r="H337">
        <v>-108.475833333333</v>
      </c>
      <c r="I337" t="s">
        <v>463</v>
      </c>
      <c r="J337">
        <v>12</v>
      </c>
      <c r="K337">
        <v>5460</v>
      </c>
      <c r="L337" t="s">
        <v>261</v>
      </c>
      <c r="M337" s="1">
        <v>27886</v>
      </c>
      <c r="N337">
        <v>7.8</v>
      </c>
      <c r="O337">
        <v>2370</v>
      </c>
      <c r="P337">
        <v>120</v>
      </c>
      <c r="Q337">
        <v>610</v>
      </c>
      <c r="R337">
        <v>2.4</v>
      </c>
      <c r="S337">
        <v>15</v>
      </c>
      <c r="T337">
        <v>161</v>
      </c>
      <c r="U337">
        <v>0</v>
      </c>
      <c r="V337">
        <v>22</v>
      </c>
      <c r="W337">
        <v>1500</v>
      </c>
    </row>
    <row r="338" spans="1:23" ht="12.75">
      <c r="A338">
        <v>337</v>
      </c>
      <c r="B338" s="3" t="s">
        <v>232</v>
      </c>
      <c r="D338" s="2" t="s">
        <v>264</v>
      </c>
      <c r="G338">
        <v>36.5216666666667</v>
      </c>
      <c r="H338">
        <v>-108.558055555556</v>
      </c>
      <c r="I338" t="s">
        <v>464</v>
      </c>
      <c r="J338">
        <v>13</v>
      </c>
      <c r="K338">
        <v>5200</v>
      </c>
      <c r="L338" t="s">
        <v>261</v>
      </c>
      <c r="M338" s="1">
        <v>27886</v>
      </c>
      <c r="N338">
        <v>7.7</v>
      </c>
      <c r="O338">
        <v>2310</v>
      </c>
      <c r="P338">
        <v>150</v>
      </c>
      <c r="Q338">
        <v>560</v>
      </c>
      <c r="R338">
        <v>4.3</v>
      </c>
      <c r="S338">
        <v>22</v>
      </c>
      <c r="T338">
        <v>263</v>
      </c>
      <c r="U338">
        <v>0</v>
      </c>
      <c r="V338">
        <v>32</v>
      </c>
      <c r="W338">
        <v>1400</v>
      </c>
    </row>
    <row r="339" spans="1:23" ht="12.75">
      <c r="A339">
        <v>338</v>
      </c>
      <c r="B339" s="3" t="s">
        <v>233</v>
      </c>
      <c r="D339" s="2" t="s">
        <v>264</v>
      </c>
      <c r="G339">
        <v>35.5722222222222</v>
      </c>
      <c r="H339">
        <v>-108.635833333333</v>
      </c>
      <c r="I339" t="s">
        <v>465</v>
      </c>
      <c r="J339">
        <v>110</v>
      </c>
      <c r="K339">
        <v>6650</v>
      </c>
      <c r="L339" t="s">
        <v>261</v>
      </c>
      <c r="M339" s="1">
        <v>27114</v>
      </c>
      <c r="N339">
        <v>8.2</v>
      </c>
      <c r="O339">
        <v>888</v>
      </c>
      <c r="P339">
        <v>62</v>
      </c>
      <c r="Q339">
        <v>260</v>
      </c>
      <c r="R339">
        <v>1</v>
      </c>
      <c r="S339">
        <v>23</v>
      </c>
      <c r="T339">
        <v>640</v>
      </c>
      <c r="U339">
        <v>19</v>
      </c>
      <c r="V339">
        <v>44</v>
      </c>
      <c r="W339">
        <v>140</v>
      </c>
    </row>
    <row r="340" spans="1:23" ht="12.75">
      <c r="A340">
        <v>339</v>
      </c>
      <c r="B340" s="3">
        <v>1253</v>
      </c>
      <c r="D340" s="2" t="s">
        <v>264</v>
      </c>
      <c r="G340">
        <v>35.9555555555556</v>
      </c>
      <c r="H340">
        <v>-107.568055555556</v>
      </c>
      <c r="I340" t="s">
        <v>466</v>
      </c>
      <c r="J340">
        <v>18</v>
      </c>
      <c r="K340">
        <v>6555</v>
      </c>
      <c r="L340" t="s">
        <v>261</v>
      </c>
      <c r="M340" s="1">
        <v>27755</v>
      </c>
      <c r="N340">
        <v>7.6</v>
      </c>
      <c r="O340">
        <v>877</v>
      </c>
      <c r="P340">
        <v>93</v>
      </c>
      <c r="Q340">
        <v>190</v>
      </c>
      <c r="R340">
        <v>6.3</v>
      </c>
      <c r="S340">
        <v>23</v>
      </c>
      <c r="T340">
        <v>537</v>
      </c>
      <c r="U340">
        <v>0</v>
      </c>
      <c r="V340">
        <v>15</v>
      </c>
      <c r="W340">
        <v>270</v>
      </c>
    </row>
    <row r="341" spans="1:23" ht="12.75">
      <c r="A341">
        <v>340</v>
      </c>
      <c r="D341" s="2" t="s">
        <v>264</v>
      </c>
      <c r="J341">
        <v>16</v>
      </c>
      <c r="L341" t="s">
        <v>261</v>
      </c>
      <c r="M341" s="1">
        <v>27886</v>
      </c>
      <c r="N341">
        <v>7.9</v>
      </c>
      <c r="O341">
        <v>2800</v>
      </c>
      <c r="P341">
        <v>140</v>
      </c>
      <c r="Q341">
        <v>750</v>
      </c>
      <c r="R341">
        <v>6.1</v>
      </c>
      <c r="S341">
        <v>25</v>
      </c>
      <c r="T341">
        <v>461</v>
      </c>
      <c r="U341">
        <v>0</v>
      </c>
      <c r="V341">
        <v>37</v>
      </c>
      <c r="W341">
        <v>1600</v>
      </c>
    </row>
    <row r="342" spans="1:23" ht="12.75">
      <c r="A342">
        <v>341</v>
      </c>
      <c r="B342" s="3" t="s">
        <v>234</v>
      </c>
      <c r="D342" s="2" t="s">
        <v>264</v>
      </c>
      <c r="G342">
        <v>36.765</v>
      </c>
      <c r="H342">
        <v>-108.448333333333</v>
      </c>
      <c r="I342" t="s">
        <v>467</v>
      </c>
      <c r="J342">
        <v>58</v>
      </c>
      <c r="K342">
        <v>8130</v>
      </c>
      <c r="L342" t="s">
        <v>261</v>
      </c>
      <c r="M342" s="1">
        <v>27382</v>
      </c>
      <c r="N342">
        <v>7.7</v>
      </c>
      <c r="O342">
        <v>624</v>
      </c>
      <c r="P342">
        <v>69</v>
      </c>
      <c r="Q342">
        <v>100</v>
      </c>
      <c r="R342">
        <v>2.3</v>
      </c>
      <c r="S342">
        <v>27</v>
      </c>
      <c r="T342">
        <v>185</v>
      </c>
      <c r="U342">
        <v>0</v>
      </c>
      <c r="V342">
        <v>24</v>
      </c>
      <c r="W342">
        <v>300</v>
      </c>
    </row>
    <row r="343" spans="1:23" ht="12.75">
      <c r="A343">
        <v>342</v>
      </c>
      <c r="B343" s="3">
        <v>2425</v>
      </c>
      <c r="D343" s="2" t="s">
        <v>264</v>
      </c>
      <c r="G343">
        <v>36.4502777777778</v>
      </c>
      <c r="H343">
        <v>-108.672222222222</v>
      </c>
      <c r="I343" t="s">
        <v>468</v>
      </c>
      <c r="J343">
        <v>10</v>
      </c>
      <c r="K343">
        <v>5410</v>
      </c>
      <c r="L343" t="s">
        <v>261</v>
      </c>
      <c r="M343" s="1">
        <v>27893</v>
      </c>
      <c r="N343">
        <v>7.8</v>
      </c>
      <c r="O343">
        <v>533</v>
      </c>
      <c r="P343">
        <v>96</v>
      </c>
      <c r="Q343">
        <v>7.7</v>
      </c>
      <c r="R343">
        <v>0.7</v>
      </c>
      <c r="S343">
        <v>49</v>
      </c>
      <c r="T343">
        <v>299</v>
      </c>
      <c r="U343">
        <v>0</v>
      </c>
      <c r="V343">
        <v>5.3</v>
      </c>
      <c r="W343">
        <v>210</v>
      </c>
    </row>
    <row r="344" spans="1:23" ht="12.75">
      <c r="A344">
        <v>343</v>
      </c>
      <c r="B344" s="3">
        <v>2413</v>
      </c>
      <c r="D344" s="2" t="s">
        <v>264</v>
      </c>
      <c r="G344">
        <v>36.4336111111111</v>
      </c>
      <c r="H344">
        <v>-108.590833333333</v>
      </c>
      <c r="I344" t="s">
        <v>469</v>
      </c>
      <c r="J344">
        <v>8</v>
      </c>
      <c r="K344">
        <v>5290</v>
      </c>
      <c r="L344" t="s">
        <v>261</v>
      </c>
      <c r="M344" s="1">
        <v>27900</v>
      </c>
      <c r="N344">
        <v>7.6</v>
      </c>
      <c r="O344">
        <v>3120</v>
      </c>
      <c r="P344">
        <v>260</v>
      </c>
      <c r="Q344">
        <v>670</v>
      </c>
      <c r="R344">
        <v>7.2</v>
      </c>
      <c r="S344">
        <v>49</v>
      </c>
      <c r="T344">
        <v>343</v>
      </c>
      <c r="U344">
        <v>0</v>
      </c>
      <c r="V344">
        <v>45</v>
      </c>
      <c r="W344">
        <v>1900</v>
      </c>
    </row>
    <row r="345" spans="1:23" ht="12.75">
      <c r="A345">
        <v>344</v>
      </c>
      <c r="B345" s="3" t="s">
        <v>235</v>
      </c>
      <c r="D345" s="2" t="s">
        <v>264</v>
      </c>
      <c r="G345">
        <v>35.5927777777778</v>
      </c>
      <c r="H345">
        <v>-108.597777777778</v>
      </c>
      <c r="I345" t="s">
        <v>470</v>
      </c>
      <c r="J345">
        <v>90</v>
      </c>
      <c r="K345">
        <v>6682</v>
      </c>
      <c r="L345" t="s">
        <v>261</v>
      </c>
      <c r="M345" s="1">
        <v>28039</v>
      </c>
      <c r="N345">
        <v>7.6</v>
      </c>
      <c r="O345">
        <v>1430</v>
      </c>
      <c r="P345">
        <v>170</v>
      </c>
      <c r="Q345">
        <v>280</v>
      </c>
      <c r="R345">
        <v>3.7</v>
      </c>
      <c r="S345">
        <v>51</v>
      </c>
      <c r="T345">
        <v>668</v>
      </c>
      <c r="U345">
        <v>0</v>
      </c>
      <c r="V345">
        <v>31</v>
      </c>
      <c r="W345">
        <v>520</v>
      </c>
    </row>
    <row r="346" spans="1:23" ht="12.75">
      <c r="A346">
        <v>345</v>
      </c>
      <c r="B346" s="3">
        <v>1198</v>
      </c>
      <c r="D346" s="2" t="s">
        <v>264</v>
      </c>
      <c r="G346">
        <v>35.9777777777778</v>
      </c>
      <c r="H346">
        <v>-106.983333333333</v>
      </c>
      <c r="I346" t="s">
        <v>471</v>
      </c>
      <c r="J346">
        <v>260</v>
      </c>
      <c r="K346">
        <v>6780</v>
      </c>
      <c r="L346" t="s">
        <v>261</v>
      </c>
      <c r="M346" s="1">
        <v>28580</v>
      </c>
      <c r="N346">
        <v>6</v>
      </c>
      <c r="O346">
        <v>2800</v>
      </c>
      <c r="P346">
        <v>350</v>
      </c>
      <c r="Q346">
        <v>450</v>
      </c>
      <c r="R346">
        <v>8.5</v>
      </c>
      <c r="S346">
        <v>56</v>
      </c>
      <c r="T346">
        <v>320</v>
      </c>
      <c r="U346">
        <v>0</v>
      </c>
      <c r="V346">
        <v>33</v>
      </c>
      <c r="W346">
        <v>1700</v>
      </c>
    </row>
    <row r="347" spans="1:23" ht="12.75">
      <c r="A347">
        <v>346</v>
      </c>
      <c r="B347" s="3">
        <v>2043</v>
      </c>
      <c r="D347" s="2" t="s">
        <v>264</v>
      </c>
      <c r="G347">
        <v>36.7505555555556</v>
      </c>
      <c r="H347">
        <v>-108.523611111111</v>
      </c>
      <c r="I347" t="s">
        <v>472</v>
      </c>
      <c r="J347">
        <v>28</v>
      </c>
      <c r="K347">
        <v>5020</v>
      </c>
      <c r="L347" t="s">
        <v>261</v>
      </c>
      <c r="M347" s="1">
        <v>25482</v>
      </c>
      <c r="N347">
        <v>7.9</v>
      </c>
      <c r="O347">
        <v>1860</v>
      </c>
      <c r="P347">
        <v>325</v>
      </c>
      <c r="Q347">
        <v>115</v>
      </c>
      <c r="R347">
        <v>4.1</v>
      </c>
      <c r="S347">
        <v>85</v>
      </c>
      <c r="T347">
        <v>260</v>
      </c>
      <c r="U347">
        <v>0</v>
      </c>
      <c r="V347">
        <v>29</v>
      </c>
      <c r="W347">
        <v>1140</v>
      </c>
    </row>
    <row r="348" spans="1:23" ht="12.75">
      <c r="A348">
        <v>347</v>
      </c>
      <c r="B348" s="3">
        <v>1134</v>
      </c>
      <c r="D348" s="2" t="s">
        <v>264</v>
      </c>
      <c r="G348">
        <v>35.8461111111111</v>
      </c>
      <c r="H348">
        <v>-107.312222222222</v>
      </c>
      <c r="I348" t="s">
        <v>473</v>
      </c>
      <c r="J348">
        <v>13</v>
      </c>
      <c r="K348">
        <v>6500</v>
      </c>
      <c r="L348" t="s">
        <v>261</v>
      </c>
      <c r="M348" s="1">
        <v>27788</v>
      </c>
      <c r="N348">
        <v>8.5</v>
      </c>
      <c r="O348">
        <v>7650</v>
      </c>
      <c r="P348">
        <v>170</v>
      </c>
      <c r="Q348">
        <v>220</v>
      </c>
      <c r="R348">
        <v>9.3</v>
      </c>
      <c r="S348">
        <v>110</v>
      </c>
      <c r="T348">
        <v>608</v>
      </c>
      <c r="U348">
        <v>0</v>
      </c>
      <c r="V348">
        <v>53</v>
      </c>
      <c r="W348">
        <v>5100</v>
      </c>
    </row>
    <row r="349" spans="1:23" ht="12.75">
      <c r="A349">
        <v>348</v>
      </c>
      <c r="B349" s="3">
        <v>2044</v>
      </c>
      <c r="D349" s="2" t="s">
        <v>264</v>
      </c>
      <c r="G349">
        <v>36.7477777777778</v>
      </c>
      <c r="H349">
        <v>-108.523611111111</v>
      </c>
      <c r="I349" t="s">
        <v>474</v>
      </c>
      <c r="J349">
        <v>7</v>
      </c>
      <c r="K349">
        <v>5018</v>
      </c>
      <c r="L349" t="s">
        <v>261</v>
      </c>
      <c r="M349" s="1">
        <v>25482</v>
      </c>
      <c r="N349">
        <v>8</v>
      </c>
      <c r="O349">
        <v>2710</v>
      </c>
      <c r="P349">
        <v>515</v>
      </c>
      <c r="Q349">
        <v>150</v>
      </c>
      <c r="R349">
        <v>5.4</v>
      </c>
      <c r="S349">
        <v>116</v>
      </c>
      <c r="T349">
        <v>344</v>
      </c>
      <c r="U349">
        <v>0</v>
      </c>
      <c r="V349">
        <v>28</v>
      </c>
      <c r="W349">
        <v>1700</v>
      </c>
    </row>
    <row r="350" spans="1:23" ht="12.75">
      <c r="A350">
        <v>349</v>
      </c>
      <c r="B350" s="3">
        <v>2041</v>
      </c>
      <c r="D350" s="2" t="s">
        <v>264</v>
      </c>
      <c r="G350">
        <v>36.7575</v>
      </c>
      <c r="H350">
        <v>-108.520833333333</v>
      </c>
      <c r="I350" t="s">
        <v>475</v>
      </c>
      <c r="J350">
        <v>50</v>
      </c>
      <c r="K350">
        <v>5030</v>
      </c>
      <c r="L350" t="s">
        <v>261</v>
      </c>
      <c r="M350" s="1">
        <v>25482</v>
      </c>
      <c r="N350">
        <v>7.9</v>
      </c>
      <c r="O350">
        <v>2360</v>
      </c>
      <c r="P350">
        <v>435</v>
      </c>
      <c r="Q350">
        <v>96</v>
      </c>
      <c r="R350">
        <v>2.6</v>
      </c>
      <c r="S350">
        <v>120</v>
      </c>
      <c r="T350">
        <v>73</v>
      </c>
      <c r="U350">
        <v>0</v>
      </c>
      <c r="V350">
        <v>21</v>
      </c>
      <c r="W350">
        <v>1620</v>
      </c>
    </row>
    <row r="351" spans="1:23" ht="12.75">
      <c r="A351">
        <v>350</v>
      </c>
      <c r="B351" s="3">
        <v>2045</v>
      </c>
      <c r="D351" s="2" t="s">
        <v>264</v>
      </c>
      <c r="G351">
        <v>36.7458333333333</v>
      </c>
      <c r="H351">
        <v>-108.523611111111</v>
      </c>
      <c r="I351" t="s">
        <v>476</v>
      </c>
      <c r="J351">
        <v>8</v>
      </c>
      <c r="K351">
        <v>5016</v>
      </c>
      <c r="L351" t="s">
        <v>261</v>
      </c>
      <c r="M351" s="1">
        <v>25482</v>
      </c>
      <c r="N351">
        <v>8</v>
      </c>
      <c r="O351">
        <v>2910</v>
      </c>
      <c r="P351">
        <v>425</v>
      </c>
      <c r="Q351">
        <v>239</v>
      </c>
      <c r="R351">
        <v>7.8</v>
      </c>
      <c r="S351">
        <v>175</v>
      </c>
      <c r="T351">
        <v>261</v>
      </c>
      <c r="U351">
        <v>0</v>
      </c>
      <c r="V351">
        <v>50</v>
      </c>
      <c r="W351">
        <v>1860</v>
      </c>
    </row>
    <row r="352" spans="1:23" ht="12.75">
      <c r="A352">
        <v>351</v>
      </c>
      <c r="B352" s="3">
        <v>592</v>
      </c>
      <c r="D352" s="2" t="s">
        <v>264</v>
      </c>
      <c r="G352">
        <v>35.4911111111111</v>
      </c>
      <c r="H352">
        <v>-107.914166666667</v>
      </c>
      <c r="I352" t="s">
        <v>477</v>
      </c>
      <c r="J352">
        <v>15</v>
      </c>
      <c r="K352">
        <v>7460</v>
      </c>
      <c r="L352" t="s">
        <v>261</v>
      </c>
      <c r="M352" s="1">
        <v>22907</v>
      </c>
      <c r="N352">
        <v>7.5</v>
      </c>
      <c r="O352">
        <v>3580</v>
      </c>
      <c r="P352">
        <v>530</v>
      </c>
      <c r="Q352">
        <v>51</v>
      </c>
      <c r="R352">
        <v>9.5</v>
      </c>
      <c r="S352">
        <v>330</v>
      </c>
      <c r="T352">
        <v>142</v>
      </c>
      <c r="U352">
        <v>0</v>
      </c>
      <c r="V352">
        <v>12</v>
      </c>
      <c r="W352">
        <v>2550</v>
      </c>
    </row>
    <row r="353" spans="1:23" ht="12.75">
      <c r="A353">
        <v>352</v>
      </c>
      <c r="B353" s="3" t="s">
        <v>236</v>
      </c>
      <c r="D353" s="2" t="s">
        <v>264</v>
      </c>
      <c r="G353">
        <v>36.2030555555556</v>
      </c>
      <c r="H353">
        <v>-107.675</v>
      </c>
      <c r="I353" t="s">
        <v>478</v>
      </c>
      <c r="J353">
        <v>317</v>
      </c>
      <c r="K353">
        <v>6882</v>
      </c>
      <c r="L353" t="s">
        <v>63</v>
      </c>
      <c r="M353" s="1">
        <v>24594</v>
      </c>
      <c r="N353">
        <v>8.6</v>
      </c>
      <c r="O353">
        <v>872</v>
      </c>
      <c r="P353">
        <v>19</v>
      </c>
      <c r="Q353">
        <v>290</v>
      </c>
      <c r="R353">
        <v>20</v>
      </c>
      <c r="S353">
        <v>1.2</v>
      </c>
      <c r="T353">
        <v>440</v>
      </c>
      <c r="U353">
        <v>13</v>
      </c>
      <c r="V353">
        <v>16</v>
      </c>
      <c r="W353">
        <v>290</v>
      </c>
    </row>
    <row r="354" spans="1:23" ht="12.75">
      <c r="A354">
        <v>353</v>
      </c>
      <c r="B354" s="3" t="s">
        <v>237</v>
      </c>
      <c r="D354" s="2" t="s">
        <v>264</v>
      </c>
      <c r="G354">
        <v>36.9794444444444</v>
      </c>
      <c r="H354">
        <v>-107.878055555556</v>
      </c>
      <c r="I354" t="s">
        <v>479</v>
      </c>
      <c r="J354">
        <v>750</v>
      </c>
      <c r="K354">
        <v>5680</v>
      </c>
      <c r="L354" t="s">
        <v>63</v>
      </c>
      <c r="M354" s="1">
        <v>27464</v>
      </c>
      <c r="N354">
        <v>7.5</v>
      </c>
      <c r="O354">
        <v>6750</v>
      </c>
      <c r="P354">
        <v>390</v>
      </c>
      <c r="Q354">
        <v>2200</v>
      </c>
      <c r="R354">
        <v>6.7</v>
      </c>
      <c r="S354">
        <v>8.7</v>
      </c>
      <c r="T354">
        <v>25</v>
      </c>
      <c r="U354">
        <v>0</v>
      </c>
      <c r="V354">
        <v>4100</v>
      </c>
      <c r="W354">
        <v>21</v>
      </c>
    </row>
    <row r="355" spans="1:23" ht="12.75">
      <c r="A355">
        <v>354</v>
      </c>
      <c r="B355" s="3">
        <v>2144</v>
      </c>
      <c r="D355" s="2" t="s">
        <v>264</v>
      </c>
      <c r="G355">
        <v>36.9316666666667</v>
      </c>
      <c r="H355">
        <v>-108.201388888889</v>
      </c>
      <c r="I355" t="s">
        <v>480</v>
      </c>
      <c r="J355">
        <v>80</v>
      </c>
      <c r="K355">
        <v>5845</v>
      </c>
      <c r="L355" t="s">
        <v>63</v>
      </c>
      <c r="M355" s="1">
        <v>27318</v>
      </c>
      <c r="N355">
        <v>7.9</v>
      </c>
      <c r="O355">
        <v>1220</v>
      </c>
      <c r="P355">
        <v>220</v>
      </c>
      <c r="Q355">
        <v>74</v>
      </c>
      <c r="R355">
        <v>1.5</v>
      </c>
      <c r="S355">
        <v>75</v>
      </c>
      <c r="T355">
        <v>445</v>
      </c>
      <c r="U355">
        <v>0</v>
      </c>
      <c r="V355">
        <v>30</v>
      </c>
      <c r="W355">
        <v>560</v>
      </c>
    </row>
    <row r="356" spans="1:23" ht="12.75">
      <c r="A356">
        <v>355</v>
      </c>
      <c r="B356" s="3">
        <v>1571</v>
      </c>
      <c r="D356" s="2" t="s">
        <v>264</v>
      </c>
      <c r="G356">
        <v>36.1961111111111</v>
      </c>
      <c r="H356">
        <v>-107.748333333333</v>
      </c>
      <c r="I356" t="s">
        <v>481</v>
      </c>
      <c r="J356">
        <v>550</v>
      </c>
      <c r="K356">
        <v>6812</v>
      </c>
      <c r="L356" t="s">
        <v>64</v>
      </c>
      <c r="M356" s="1">
        <v>24524</v>
      </c>
      <c r="N356">
        <v>9.8</v>
      </c>
      <c r="O356">
        <v>730</v>
      </c>
      <c r="P356">
        <v>1</v>
      </c>
      <c r="Q356">
        <v>270</v>
      </c>
      <c r="R356">
        <v>2</v>
      </c>
      <c r="S356">
        <v>0.6</v>
      </c>
      <c r="T356">
        <v>180</v>
      </c>
      <c r="U356">
        <v>71</v>
      </c>
      <c r="V356">
        <v>6.4</v>
      </c>
      <c r="W356">
        <v>340</v>
      </c>
    </row>
    <row r="357" spans="1:23" ht="12.75">
      <c r="A357">
        <v>356</v>
      </c>
      <c r="B357" s="3" t="s">
        <v>238</v>
      </c>
      <c r="D357" s="2" t="s">
        <v>264</v>
      </c>
      <c r="G357">
        <v>36.0216666666667</v>
      </c>
      <c r="H357">
        <v>-106.950555555556</v>
      </c>
      <c r="I357" t="s">
        <v>482</v>
      </c>
      <c r="J357">
        <v>148</v>
      </c>
      <c r="K357">
        <v>6930</v>
      </c>
      <c r="L357" t="s">
        <v>64</v>
      </c>
      <c r="M357" s="1">
        <v>21719</v>
      </c>
      <c r="N357">
        <v>7.1</v>
      </c>
      <c r="O357">
        <v>1030</v>
      </c>
      <c r="P357">
        <v>208</v>
      </c>
      <c r="Q357">
        <v>92</v>
      </c>
      <c r="R357">
        <v>4.4</v>
      </c>
      <c r="S357">
        <v>20</v>
      </c>
      <c r="T357">
        <v>254</v>
      </c>
      <c r="U357">
        <v>0</v>
      </c>
      <c r="V357">
        <v>38</v>
      </c>
      <c r="W357">
        <v>521</v>
      </c>
    </row>
    <row r="358" spans="1:23" ht="12.75">
      <c r="A358">
        <v>357</v>
      </c>
      <c r="B358" s="3" t="s">
        <v>239</v>
      </c>
      <c r="D358" s="2" t="s">
        <v>264</v>
      </c>
      <c r="G358">
        <v>35.3636111111111</v>
      </c>
      <c r="H358">
        <v>-108.043888888889</v>
      </c>
      <c r="I358" t="s">
        <v>483</v>
      </c>
      <c r="J358">
        <v>175</v>
      </c>
      <c r="K358">
        <v>6845</v>
      </c>
      <c r="L358" t="s">
        <v>262</v>
      </c>
      <c r="M358" s="1">
        <v>27465</v>
      </c>
      <c r="O358">
        <v>337</v>
      </c>
      <c r="P358">
        <v>18</v>
      </c>
      <c r="Q358">
        <v>100</v>
      </c>
      <c r="R358">
        <v>3</v>
      </c>
      <c r="S358">
        <v>6.3</v>
      </c>
      <c r="T358">
        <v>301</v>
      </c>
      <c r="V358">
        <v>8.2</v>
      </c>
      <c r="W358">
        <v>42</v>
      </c>
    </row>
    <row r="359" spans="1:23" ht="12.75">
      <c r="A359">
        <v>358</v>
      </c>
      <c r="B359" s="3">
        <v>516</v>
      </c>
      <c r="D359" s="2" t="s">
        <v>264</v>
      </c>
      <c r="G359">
        <v>35.4772222222222</v>
      </c>
      <c r="H359">
        <v>-108.437777777778</v>
      </c>
      <c r="I359" t="s">
        <v>484</v>
      </c>
      <c r="J359">
        <v>608</v>
      </c>
      <c r="K359">
        <v>6960</v>
      </c>
      <c r="L359" t="s">
        <v>262</v>
      </c>
      <c r="M359" s="1">
        <v>25337</v>
      </c>
      <c r="N359">
        <v>7.9</v>
      </c>
      <c r="O359">
        <v>796</v>
      </c>
      <c r="P359">
        <v>160</v>
      </c>
      <c r="Q359">
        <v>35</v>
      </c>
      <c r="R359">
        <v>3</v>
      </c>
      <c r="S359">
        <v>33</v>
      </c>
      <c r="T359">
        <v>250</v>
      </c>
      <c r="U359">
        <v>0</v>
      </c>
      <c r="V359">
        <v>10</v>
      </c>
      <c r="W359">
        <v>380</v>
      </c>
    </row>
    <row r="360" spans="1:23" ht="12.75">
      <c r="A360">
        <v>359</v>
      </c>
      <c r="B360" s="3" t="s">
        <v>240</v>
      </c>
      <c r="D360" s="2" t="s">
        <v>264</v>
      </c>
      <c r="G360">
        <v>35.5141666666667</v>
      </c>
      <c r="H360">
        <v>-108.451944444444</v>
      </c>
      <c r="I360" t="s">
        <v>485</v>
      </c>
      <c r="J360">
        <v>1050</v>
      </c>
      <c r="K360">
        <v>6922</v>
      </c>
      <c r="L360" t="s">
        <v>262</v>
      </c>
      <c r="M360" s="1">
        <v>24273</v>
      </c>
      <c r="O360">
        <v>624</v>
      </c>
      <c r="P360">
        <v>180</v>
      </c>
      <c r="Q360">
        <v>29</v>
      </c>
      <c r="R360">
        <v>0.8</v>
      </c>
      <c r="S360">
        <v>39</v>
      </c>
      <c r="T360">
        <v>240</v>
      </c>
      <c r="U360">
        <v>0</v>
      </c>
      <c r="V360">
        <v>12</v>
      </c>
      <c r="W360">
        <v>450</v>
      </c>
    </row>
    <row r="361" spans="1:23" ht="12.75">
      <c r="A361">
        <v>360</v>
      </c>
      <c r="B361" s="3" t="s">
        <v>241</v>
      </c>
      <c r="D361" s="2" t="s">
        <v>264</v>
      </c>
      <c r="G361">
        <v>35.3619444444444</v>
      </c>
      <c r="H361">
        <v>-107.933888888889</v>
      </c>
      <c r="I361" t="s">
        <v>486</v>
      </c>
      <c r="J361">
        <v>2400</v>
      </c>
      <c r="K361">
        <v>7040</v>
      </c>
      <c r="L361" t="s">
        <v>262</v>
      </c>
      <c r="M361" s="1">
        <v>27929</v>
      </c>
      <c r="N361">
        <v>7.9</v>
      </c>
      <c r="O361">
        <v>15200</v>
      </c>
      <c r="P361">
        <v>660</v>
      </c>
      <c r="Q361">
        <v>4600</v>
      </c>
      <c r="R361">
        <v>16</v>
      </c>
      <c r="S361">
        <v>67</v>
      </c>
      <c r="T361">
        <v>100</v>
      </c>
      <c r="U361">
        <v>7</v>
      </c>
      <c r="V361">
        <v>6900</v>
      </c>
      <c r="W361">
        <v>2100</v>
      </c>
    </row>
    <row r="362" spans="1:23" ht="12.75">
      <c r="A362">
        <v>361</v>
      </c>
      <c r="B362" s="3" t="s">
        <v>242</v>
      </c>
      <c r="D362" s="2" t="s">
        <v>264</v>
      </c>
      <c r="G362">
        <v>35.3619444444444</v>
      </c>
      <c r="H362">
        <v>-107.933888888889</v>
      </c>
      <c r="I362" t="s">
        <v>486</v>
      </c>
      <c r="J362">
        <v>2400</v>
      </c>
      <c r="K362">
        <v>7040</v>
      </c>
      <c r="L362" t="s">
        <v>262</v>
      </c>
      <c r="M362" s="1">
        <v>28116</v>
      </c>
      <c r="N362">
        <v>7.9</v>
      </c>
      <c r="O362">
        <v>23000</v>
      </c>
      <c r="P362">
        <v>1100</v>
      </c>
      <c r="Q362">
        <v>7100</v>
      </c>
      <c r="R362">
        <v>27</v>
      </c>
      <c r="S362">
        <v>91</v>
      </c>
      <c r="T362">
        <v>52</v>
      </c>
      <c r="U362">
        <v>0</v>
      </c>
      <c r="V362">
        <v>13000</v>
      </c>
      <c r="W362">
        <v>1000</v>
      </c>
    </row>
    <row r="363" spans="1:23" ht="12.75">
      <c r="A363">
        <v>362</v>
      </c>
      <c r="B363" s="3" t="s">
        <v>243</v>
      </c>
      <c r="D363" s="2" t="s">
        <v>264</v>
      </c>
      <c r="G363">
        <v>36.2955555555556</v>
      </c>
      <c r="H363">
        <v>-107.321944444444</v>
      </c>
      <c r="I363" t="s">
        <v>487</v>
      </c>
      <c r="J363">
        <v>100</v>
      </c>
      <c r="K363">
        <v>6640</v>
      </c>
      <c r="L363" t="s">
        <v>263</v>
      </c>
      <c r="M363" s="1">
        <v>14195</v>
      </c>
      <c r="O363">
        <v>840</v>
      </c>
      <c r="P363">
        <v>6.3</v>
      </c>
      <c r="Q363">
        <v>320</v>
      </c>
      <c r="R363">
        <v>5</v>
      </c>
      <c r="S363">
        <v>1.4</v>
      </c>
      <c r="T363">
        <v>300</v>
      </c>
      <c r="U363">
        <v>0</v>
      </c>
      <c r="V363">
        <v>6.1</v>
      </c>
      <c r="W363">
        <v>410</v>
      </c>
    </row>
    <row r="364" spans="1:23" ht="12.75">
      <c r="A364">
        <v>363</v>
      </c>
      <c r="B364" s="3">
        <v>1751</v>
      </c>
      <c r="D364" s="2" t="s">
        <v>264</v>
      </c>
      <c r="G364">
        <v>36.4297222222222</v>
      </c>
      <c r="H364">
        <v>-107.345277777778</v>
      </c>
      <c r="I364" t="s">
        <v>488</v>
      </c>
      <c r="J364">
        <v>100</v>
      </c>
      <c r="K364">
        <v>6573</v>
      </c>
      <c r="L364" t="s">
        <v>263</v>
      </c>
      <c r="M364" s="1">
        <v>14193</v>
      </c>
      <c r="O364">
        <v>803</v>
      </c>
      <c r="P364">
        <v>8.6</v>
      </c>
      <c r="Q364">
        <v>271</v>
      </c>
      <c r="R364">
        <v>5.4</v>
      </c>
      <c r="S364">
        <v>1.7</v>
      </c>
      <c r="T364">
        <v>335</v>
      </c>
      <c r="U364">
        <v>9</v>
      </c>
      <c r="V364">
        <v>7</v>
      </c>
      <c r="W364">
        <v>321</v>
      </c>
    </row>
    <row r="365" spans="1:23" ht="12.75">
      <c r="A365">
        <v>364</v>
      </c>
      <c r="B365" s="3" t="s">
        <v>244</v>
      </c>
      <c r="D365" s="2" t="s">
        <v>264</v>
      </c>
      <c r="G365">
        <v>36.5186111111111</v>
      </c>
      <c r="H365">
        <v>-107.481111111111</v>
      </c>
      <c r="I365" t="s">
        <v>489</v>
      </c>
      <c r="J365">
        <v>100</v>
      </c>
      <c r="K365">
        <v>6710</v>
      </c>
      <c r="L365" t="s">
        <v>263</v>
      </c>
      <c r="M365" s="1">
        <v>14194</v>
      </c>
      <c r="O365">
        <v>1460</v>
      </c>
      <c r="P365">
        <v>17</v>
      </c>
      <c r="Q365">
        <v>470</v>
      </c>
      <c r="R365">
        <v>5</v>
      </c>
      <c r="S365">
        <v>2.6</v>
      </c>
      <c r="T365">
        <v>367</v>
      </c>
      <c r="U365">
        <v>0</v>
      </c>
      <c r="V365">
        <v>14</v>
      </c>
      <c r="W365">
        <v>763</v>
      </c>
    </row>
    <row r="366" spans="1:23" ht="12.75">
      <c r="A366">
        <v>365</v>
      </c>
      <c r="B366" s="3">
        <v>1309</v>
      </c>
      <c r="D366" s="2" t="s">
        <v>264</v>
      </c>
      <c r="G366">
        <v>36.0630555555556</v>
      </c>
      <c r="H366">
        <v>-106.9575</v>
      </c>
      <c r="I366" t="s">
        <v>490</v>
      </c>
      <c r="J366">
        <v>95</v>
      </c>
      <c r="K366">
        <v>7150</v>
      </c>
      <c r="L366" t="s">
        <v>263</v>
      </c>
      <c r="M366" s="1">
        <v>21777</v>
      </c>
      <c r="N366">
        <v>6.7</v>
      </c>
      <c r="O366">
        <v>323</v>
      </c>
      <c r="P366">
        <v>62</v>
      </c>
      <c r="Q366">
        <v>29</v>
      </c>
      <c r="R366">
        <v>0.4</v>
      </c>
      <c r="S366">
        <v>9.7</v>
      </c>
      <c r="T366">
        <v>150</v>
      </c>
      <c r="U366">
        <v>0</v>
      </c>
      <c r="V366">
        <v>14</v>
      </c>
      <c r="W366">
        <v>93</v>
      </c>
    </row>
    <row r="367" spans="1:23" ht="12.75">
      <c r="A367">
        <v>366</v>
      </c>
      <c r="B367" s="3">
        <v>1669</v>
      </c>
      <c r="D367" s="2" t="s">
        <v>264</v>
      </c>
      <c r="G367">
        <v>36.3105555555556</v>
      </c>
      <c r="H367">
        <v>-107.261944444444</v>
      </c>
      <c r="I367" t="s">
        <v>491</v>
      </c>
      <c r="J367">
        <v>198</v>
      </c>
      <c r="K367">
        <v>6720</v>
      </c>
      <c r="L367" t="s">
        <v>263</v>
      </c>
      <c r="M367" s="1">
        <v>28065</v>
      </c>
      <c r="N367">
        <v>7.9</v>
      </c>
      <c r="O367">
        <v>1160</v>
      </c>
      <c r="P367">
        <v>60</v>
      </c>
      <c r="Q367">
        <v>280</v>
      </c>
      <c r="R367">
        <v>4</v>
      </c>
      <c r="S367">
        <v>9.7</v>
      </c>
      <c r="T367">
        <v>360</v>
      </c>
      <c r="U367">
        <v>0</v>
      </c>
      <c r="V367">
        <v>23</v>
      </c>
      <c r="W367">
        <v>450</v>
      </c>
    </row>
    <row r="368" spans="1:23" ht="12.75">
      <c r="A368">
        <v>367</v>
      </c>
      <c r="B368" s="3">
        <v>1365</v>
      </c>
      <c r="D368" s="2" t="s">
        <v>264</v>
      </c>
      <c r="G368">
        <v>36.0686111111111</v>
      </c>
      <c r="H368">
        <v>-107.056111111111</v>
      </c>
      <c r="I368" t="s">
        <v>492</v>
      </c>
      <c r="J368">
        <v>545</v>
      </c>
      <c r="K368">
        <v>7270</v>
      </c>
      <c r="L368" t="s">
        <v>263</v>
      </c>
      <c r="M368" s="1">
        <v>27324</v>
      </c>
      <c r="N368">
        <v>8.1</v>
      </c>
      <c r="O368">
        <v>435</v>
      </c>
      <c r="P368">
        <v>74</v>
      </c>
      <c r="Q368">
        <v>48</v>
      </c>
      <c r="R368">
        <v>3.9</v>
      </c>
      <c r="S368">
        <v>11</v>
      </c>
      <c r="T368">
        <v>178</v>
      </c>
      <c r="U368">
        <v>0</v>
      </c>
      <c r="V368">
        <v>3.4</v>
      </c>
      <c r="W368">
        <v>190</v>
      </c>
    </row>
    <row r="369" spans="1:23" ht="12.75">
      <c r="A369">
        <v>368</v>
      </c>
      <c r="B369" s="3" t="s">
        <v>245</v>
      </c>
      <c r="D369" s="2" t="s">
        <v>264</v>
      </c>
      <c r="G369">
        <v>36.0438888888889</v>
      </c>
      <c r="H369">
        <v>-107.065555555556</v>
      </c>
      <c r="I369" t="s">
        <v>493</v>
      </c>
      <c r="J369">
        <v>600</v>
      </c>
      <c r="K369">
        <v>7050</v>
      </c>
      <c r="L369" t="s">
        <v>263</v>
      </c>
      <c r="M369" s="1">
        <v>23225</v>
      </c>
      <c r="N369">
        <v>8</v>
      </c>
      <c r="O369">
        <v>805</v>
      </c>
      <c r="P369">
        <v>119</v>
      </c>
      <c r="Q369">
        <v>144</v>
      </c>
      <c r="R369">
        <v>5.6</v>
      </c>
      <c r="S369">
        <v>12</v>
      </c>
      <c r="T369">
        <v>412</v>
      </c>
      <c r="U369">
        <v>0</v>
      </c>
      <c r="V369">
        <v>4.8</v>
      </c>
      <c r="W369">
        <v>299</v>
      </c>
    </row>
    <row r="370" spans="1:23" ht="12.75">
      <c r="A370">
        <v>369</v>
      </c>
      <c r="B370" s="3">
        <v>1952</v>
      </c>
      <c r="D370" s="2" t="s">
        <v>264</v>
      </c>
      <c r="G370">
        <v>36.7513888888889</v>
      </c>
      <c r="H370">
        <v>-107.582222222222</v>
      </c>
      <c r="I370" t="s">
        <v>494</v>
      </c>
      <c r="J370">
        <v>370</v>
      </c>
      <c r="K370">
        <v>6150</v>
      </c>
      <c r="L370" t="s">
        <v>263</v>
      </c>
      <c r="M370" s="1">
        <v>27318</v>
      </c>
      <c r="O370">
        <v>2560</v>
      </c>
      <c r="P370">
        <v>530</v>
      </c>
      <c r="Q370">
        <v>220</v>
      </c>
      <c r="R370">
        <v>2.9</v>
      </c>
      <c r="S370">
        <v>15</v>
      </c>
      <c r="T370">
        <v>322</v>
      </c>
      <c r="V370">
        <v>7.8</v>
      </c>
      <c r="W370">
        <v>160</v>
      </c>
    </row>
    <row r="371" spans="1:23" ht="12.75">
      <c r="A371">
        <v>370</v>
      </c>
      <c r="B371" s="3" t="s">
        <v>246</v>
      </c>
      <c r="D371" s="2" t="s">
        <v>264</v>
      </c>
      <c r="G371">
        <v>36.205</v>
      </c>
      <c r="H371">
        <v>-107.336388888889</v>
      </c>
      <c r="I371" t="s">
        <v>495</v>
      </c>
      <c r="J371">
        <v>198</v>
      </c>
      <c r="K371">
        <v>6755</v>
      </c>
      <c r="L371" t="s">
        <v>263</v>
      </c>
      <c r="M371" s="1">
        <v>27792</v>
      </c>
      <c r="N371">
        <v>7.9</v>
      </c>
      <c r="O371">
        <v>575</v>
      </c>
      <c r="P371">
        <v>42</v>
      </c>
      <c r="Q371">
        <v>160</v>
      </c>
      <c r="R371">
        <v>0.4</v>
      </c>
      <c r="S371">
        <v>22</v>
      </c>
      <c r="T371">
        <v>380</v>
      </c>
      <c r="U371">
        <v>12</v>
      </c>
      <c r="V371">
        <v>8.8</v>
      </c>
      <c r="W371">
        <v>180</v>
      </c>
    </row>
    <row r="372" spans="1:23" ht="12.75">
      <c r="A372">
        <v>371</v>
      </c>
      <c r="B372" s="3" t="s">
        <v>530</v>
      </c>
      <c r="D372" s="2" t="s">
        <v>534</v>
      </c>
      <c r="E372">
        <v>259508</v>
      </c>
      <c r="F372">
        <v>3912990</v>
      </c>
      <c r="J372">
        <v>57.5</v>
      </c>
      <c r="K372">
        <v>7277</v>
      </c>
      <c r="L372" t="s">
        <v>254</v>
      </c>
      <c r="M372" s="1">
        <v>28542</v>
      </c>
      <c r="O372">
        <v>265</v>
      </c>
      <c r="P372">
        <v>55</v>
      </c>
      <c r="Q372">
        <v>27</v>
      </c>
      <c r="R372">
        <v>5.4</v>
      </c>
      <c r="S372">
        <v>9.5</v>
      </c>
      <c r="T372">
        <v>244</v>
      </c>
      <c r="V372">
        <v>8</v>
      </c>
      <c r="W372">
        <v>37</v>
      </c>
    </row>
    <row r="373" spans="1:23" ht="12.75">
      <c r="A373">
        <v>372</v>
      </c>
      <c r="B373" s="3" t="s">
        <v>512</v>
      </c>
      <c r="D373" s="2" t="s">
        <v>534</v>
      </c>
      <c r="E373">
        <v>259049</v>
      </c>
      <c r="F373">
        <v>3913332</v>
      </c>
      <c r="J373">
        <v>92</v>
      </c>
      <c r="K373">
        <v>7205</v>
      </c>
      <c r="L373" t="s">
        <v>254</v>
      </c>
      <c r="M373" s="1">
        <v>26589</v>
      </c>
      <c r="N373">
        <v>7.38</v>
      </c>
      <c r="O373">
        <v>358</v>
      </c>
      <c r="P373">
        <v>42.2999992370606</v>
      </c>
      <c r="Q373">
        <v>20</v>
      </c>
      <c r="R373">
        <v>3.4</v>
      </c>
      <c r="S373">
        <v>6.40000009536743</v>
      </c>
      <c r="T373">
        <v>197.7</v>
      </c>
      <c r="V373">
        <v>8</v>
      </c>
      <c r="W373">
        <v>9.5</v>
      </c>
    </row>
    <row r="374" spans="1:22" ht="12.75">
      <c r="A374">
        <v>373</v>
      </c>
      <c r="B374" s="3" t="s">
        <v>512</v>
      </c>
      <c r="D374" s="2" t="s">
        <v>534</v>
      </c>
      <c r="E374">
        <v>259049</v>
      </c>
      <c r="F374">
        <v>3913332</v>
      </c>
      <c r="J374">
        <v>92</v>
      </c>
      <c r="K374">
        <v>7205</v>
      </c>
      <c r="L374" t="s">
        <v>254</v>
      </c>
      <c r="M374" s="1">
        <v>27791</v>
      </c>
      <c r="O374">
        <v>169</v>
      </c>
      <c r="P374">
        <v>40</v>
      </c>
      <c r="Q374">
        <v>20.1000003814697</v>
      </c>
      <c r="R374">
        <v>3.3</v>
      </c>
      <c r="S374">
        <v>6.09999990463257</v>
      </c>
      <c r="T374">
        <v>188</v>
      </c>
      <c r="V374">
        <v>0.14</v>
      </c>
    </row>
    <row r="375" spans="1:23" ht="12.75">
      <c r="A375">
        <v>374</v>
      </c>
      <c r="B375" s="3" t="s">
        <v>512</v>
      </c>
      <c r="D375" s="2" t="s">
        <v>534</v>
      </c>
      <c r="E375">
        <v>259049</v>
      </c>
      <c r="F375">
        <v>3913332</v>
      </c>
      <c r="J375">
        <v>92</v>
      </c>
      <c r="K375">
        <v>7205</v>
      </c>
      <c r="L375" t="s">
        <v>254</v>
      </c>
      <c r="M375" s="1">
        <v>27828</v>
      </c>
      <c r="N375">
        <v>7.4</v>
      </c>
      <c r="O375">
        <v>214</v>
      </c>
      <c r="P375">
        <v>41</v>
      </c>
      <c r="Q375">
        <v>20</v>
      </c>
      <c r="R375">
        <v>2.8</v>
      </c>
      <c r="S375">
        <v>4.90000009536743</v>
      </c>
      <c r="T375">
        <v>136</v>
      </c>
      <c r="V375">
        <v>8</v>
      </c>
      <c r="W375">
        <v>12</v>
      </c>
    </row>
    <row r="376" spans="1:23" ht="12.75">
      <c r="A376">
        <v>375</v>
      </c>
      <c r="B376" s="3" t="s">
        <v>519</v>
      </c>
      <c r="D376" s="2" t="s">
        <v>534</v>
      </c>
      <c r="E376">
        <v>259898</v>
      </c>
      <c r="F376">
        <v>3913129</v>
      </c>
      <c r="J376">
        <v>140</v>
      </c>
      <c r="K376">
        <v>7297</v>
      </c>
      <c r="L376" t="s">
        <v>254</v>
      </c>
      <c r="M376" s="1">
        <v>28530</v>
      </c>
      <c r="O376">
        <v>647</v>
      </c>
      <c r="P376">
        <v>74</v>
      </c>
      <c r="Q376">
        <v>131</v>
      </c>
      <c r="R376">
        <v>1.5</v>
      </c>
      <c r="S376">
        <v>25</v>
      </c>
      <c r="T376">
        <v>381</v>
      </c>
      <c r="V376">
        <v>42</v>
      </c>
      <c r="W376">
        <v>169</v>
      </c>
    </row>
    <row r="377" spans="1:23" ht="12.75">
      <c r="A377">
        <v>376</v>
      </c>
      <c r="B377" s="3" t="s">
        <v>509</v>
      </c>
      <c r="D377" s="2" t="s">
        <v>534</v>
      </c>
      <c r="E377">
        <v>257902</v>
      </c>
      <c r="F377">
        <v>3914232</v>
      </c>
      <c r="J377">
        <v>157.3</v>
      </c>
      <c r="K377">
        <v>7103</v>
      </c>
      <c r="L377" t="s">
        <v>254</v>
      </c>
      <c r="M377" s="1">
        <v>26590</v>
      </c>
      <c r="N377">
        <v>7.86</v>
      </c>
      <c r="O377">
        <v>324</v>
      </c>
      <c r="P377">
        <v>6.09999990463257</v>
      </c>
      <c r="Q377">
        <v>60</v>
      </c>
      <c r="R377">
        <v>1.3</v>
      </c>
      <c r="S377">
        <v>2.09999990463257</v>
      </c>
      <c r="T377">
        <v>217.2</v>
      </c>
      <c r="V377">
        <v>4</v>
      </c>
      <c r="W377">
        <v>8</v>
      </c>
    </row>
    <row r="378" spans="1:23" ht="12.75">
      <c r="A378">
        <v>377</v>
      </c>
      <c r="B378" s="3" t="s">
        <v>509</v>
      </c>
      <c r="D378" s="2" t="s">
        <v>534</v>
      </c>
      <c r="E378">
        <v>257902</v>
      </c>
      <c r="F378">
        <v>3914232</v>
      </c>
      <c r="J378">
        <v>157.3</v>
      </c>
      <c r="K378">
        <v>7103</v>
      </c>
      <c r="L378" t="s">
        <v>254</v>
      </c>
      <c r="M378" s="1">
        <v>27828</v>
      </c>
      <c r="N378">
        <v>8.2</v>
      </c>
      <c r="O378">
        <v>222</v>
      </c>
      <c r="P378">
        <v>5.59999990463257</v>
      </c>
      <c r="Q378">
        <v>81</v>
      </c>
      <c r="R378">
        <v>1.2</v>
      </c>
      <c r="S378">
        <v>1.39999997615814</v>
      </c>
      <c r="T378">
        <v>172</v>
      </c>
      <c r="V378">
        <v>2</v>
      </c>
      <c r="W378">
        <v>6.9</v>
      </c>
    </row>
    <row r="379" spans="1:23" ht="12.75">
      <c r="A379">
        <v>378</v>
      </c>
      <c r="B379" s="3" t="s">
        <v>516</v>
      </c>
      <c r="D379" s="2" t="s">
        <v>534</v>
      </c>
      <c r="E379">
        <v>260330</v>
      </c>
      <c r="F379">
        <v>3913919</v>
      </c>
      <c r="J379">
        <v>160</v>
      </c>
      <c r="K379">
        <v>7290</v>
      </c>
      <c r="L379" t="s">
        <v>254</v>
      </c>
      <c r="M379" s="1">
        <v>27828</v>
      </c>
      <c r="N379">
        <v>8.4</v>
      </c>
      <c r="O379">
        <v>534</v>
      </c>
      <c r="P379">
        <v>5.09999990463257</v>
      </c>
      <c r="Q379">
        <v>165</v>
      </c>
      <c r="R379">
        <v>1.2</v>
      </c>
      <c r="S379">
        <v>1.39999997615814</v>
      </c>
      <c r="T379">
        <v>363</v>
      </c>
      <c r="V379">
        <v>3</v>
      </c>
      <c r="W379">
        <v>82</v>
      </c>
    </row>
    <row r="380" spans="1:23" ht="12.75">
      <c r="A380">
        <v>379</v>
      </c>
      <c r="B380" s="3" t="s">
        <v>505</v>
      </c>
      <c r="D380" s="2" t="s">
        <v>534</v>
      </c>
      <c r="E380">
        <v>246874</v>
      </c>
      <c r="F380">
        <v>3914825</v>
      </c>
      <c r="J380">
        <v>170</v>
      </c>
      <c r="K380">
        <v>6815</v>
      </c>
      <c r="L380" t="s">
        <v>535</v>
      </c>
      <c r="M380" s="1">
        <v>39714</v>
      </c>
      <c r="N380">
        <v>7.56</v>
      </c>
      <c r="O380">
        <v>3290</v>
      </c>
      <c r="P380">
        <v>542</v>
      </c>
      <c r="Q380">
        <v>221</v>
      </c>
      <c r="R380">
        <v>9</v>
      </c>
      <c r="S380">
        <v>151</v>
      </c>
      <c r="T380">
        <v>204</v>
      </c>
      <c r="V380">
        <v>51</v>
      </c>
      <c r="W380">
        <v>2040</v>
      </c>
    </row>
    <row r="381" spans="1:23" ht="12.75">
      <c r="A381">
        <v>380</v>
      </c>
      <c r="B381" s="3" t="s">
        <v>526</v>
      </c>
      <c r="D381" s="2" t="s">
        <v>534</v>
      </c>
      <c r="E381">
        <v>258849</v>
      </c>
      <c r="F381">
        <v>3912971</v>
      </c>
      <c r="J381">
        <v>180</v>
      </c>
      <c r="K381">
        <v>7215</v>
      </c>
      <c r="L381" t="s">
        <v>254</v>
      </c>
      <c r="M381" s="1">
        <v>27942</v>
      </c>
      <c r="O381">
        <v>460</v>
      </c>
      <c r="P381">
        <v>54</v>
      </c>
      <c r="Q381">
        <v>74</v>
      </c>
      <c r="R381">
        <v>3.1</v>
      </c>
      <c r="S381">
        <v>27</v>
      </c>
      <c r="T381">
        <v>375</v>
      </c>
      <c r="V381">
        <v>10</v>
      </c>
      <c r="W381">
        <v>71</v>
      </c>
    </row>
    <row r="382" spans="1:23" ht="12.75">
      <c r="A382">
        <v>381</v>
      </c>
      <c r="B382" s="3" t="s">
        <v>523</v>
      </c>
      <c r="D382" s="2" t="s">
        <v>534</v>
      </c>
      <c r="E382">
        <v>258514</v>
      </c>
      <c r="F382">
        <v>3917002</v>
      </c>
      <c r="J382">
        <v>192.3</v>
      </c>
      <c r="K382">
        <v>7198</v>
      </c>
      <c r="L382" t="s">
        <v>254</v>
      </c>
      <c r="M382" s="1">
        <v>39708</v>
      </c>
      <c r="N382">
        <v>9.09</v>
      </c>
      <c r="O382">
        <v>3000</v>
      </c>
      <c r="P382">
        <v>14</v>
      </c>
      <c r="Q382">
        <v>1190</v>
      </c>
      <c r="R382">
        <v>5</v>
      </c>
      <c r="S382">
        <v>4</v>
      </c>
      <c r="T382">
        <v>870</v>
      </c>
      <c r="V382">
        <v>92</v>
      </c>
      <c r="W382">
        <v>1260</v>
      </c>
    </row>
    <row r="383" spans="1:23" ht="12.75">
      <c r="A383">
        <v>382</v>
      </c>
      <c r="B383" s="3" t="s">
        <v>523</v>
      </c>
      <c r="D383" s="2" t="s">
        <v>534</v>
      </c>
      <c r="E383">
        <v>258514</v>
      </c>
      <c r="F383">
        <v>3917002</v>
      </c>
      <c r="J383">
        <v>192.3</v>
      </c>
      <c r="K383">
        <v>7198</v>
      </c>
      <c r="L383" t="s">
        <v>254</v>
      </c>
      <c r="M383" s="1">
        <v>39768</v>
      </c>
      <c r="N383">
        <v>9.54</v>
      </c>
      <c r="O383">
        <v>3320</v>
      </c>
      <c r="P383">
        <v>8</v>
      </c>
      <c r="Q383">
        <v>1260</v>
      </c>
      <c r="R383">
        <v>5</v>
      </c>
      <c r="S383">
        <v>4</v>
      </c>
      <c r="T383">
        <v>918</v>
      </c>
      <c r="V383">
        <v>82</v>
      </c>
      <c r="W383">
        <v>1250</v>
      </c>
    </row>
    <row r="384" spans="1:23" ht="12.75">
      <c r="A384">
        <v>383</v>
      </c>
      <c r="B384" s="3" t="s">
        <v>523</v>
      </c>
      <c r="D384" s="2" t="s">
        <v>534</v>
      </c>
      <c r="E384">
        <v>258514</v>
      </c>
      <c r="F384">
        <v>3917002</v>
      </c>
      <c r="J384">
        <v>192.3</v>
      </c>
      <c r="K384">
        <v>7198</v>
      </c>
      <c r="L384" t="s">
        <v>254</v>
      </c>
      <c r="M384" s="1">
        <v>39860</v>
      </c>
      <c r="N384">
        <v>8.38</v>
      </c>
      <c r="O384">
        <v>2830</v>
      </c>
      <c r="P384">
        <v>18</v>
      </c>
      <c r="Q384">
        <v>986</v>
      </c>
      <c r="R384">
        <v>4</v>
      </c>
      <c r="S384">
        <v>5</v>
      </c>
      <c r="T384">
        <v>947</v>
      </c>
      <c r="V384">
        <v>77</v>
      </c>
      <c r="W384">
        <v>1300</v>
      </c>
    </row>
    <row r="385" spans="1:23" ht="12.75">
      <c r="A385">
        <v>384</v>
      </c>
      <c r="B385" s="3" t="s">
        <v>523</v>
      </c>
      <c r="D385" s="2" t="s">
        <v>534</v>
      </c>
      <c r="E385">
        <v>258514</v>
      </c>
      <c r="F385">
        <v>3917002</v>
      </c>
      <c r="J385">
        <v>192.3</v>
      </c>
      <c r="K385">
        <v>7198</v>
      </c>
      <c r="L385" t="s">
        <v>254</v>
      </c>
      <c r="M385" s="1">
        <v>39951</v>
      </c>
      <c r="N385">
        <v>8.77</v>
      </c>
      <c r="O385">
        <v>2910</v>
      </c>
      <c r="P385">
        <v>18</v>
      </c>
      <c r="Q385">
        <v>1110</v>
      </c>
      <c r="R385">
        <v>4</v>
      </c>
      <c r="S385">
        <v>5</v>
      </c>
      <c r="T385">
        <v>948</v>
      </c>
      <c r="V385">
        <v>76</v>
      </c>
      <c r="W385">
        <v>1240</v>
      </c>
    </row>
    <row r="386" spans="1:23" ht="12.75">
      <c r="A386">
        <v>385</v>
      </c>
      <c r="B386" s="3" t="s">
        <v>523</v>
      </c>
      <c r="D386" s="2" t="s">
        <v>534</v>
      </c>
      <c r="E386">
        <v>258514</v>
      </c>
      <c r="F386">
        <v>3917002</v>
      </c>
      <c r="J386">
        <v>192.3</v>
      </c>
      <c r="K386">
        <v>7198</v>
      </c>
      <c r="L386" t="s">
        <v>254</v>
      </c>
      <c r="M386" s="1">
        <v>40451</v>
      </c>
      <c r="N386">
        <v>8.35</v>
      </c>
      <c r="O386">
        <v>2680</v>
      </c>
      <c r="P386">
        <v>21</v>
      </c>
      <c r="Q386">
        <v>939</v>
      </c>
      <c r="R386">
        <v>5</v>
      </c>
      <c r="S386">
        <v>6</v>
      </c>
      <c r="T386">
        <v>815</v>
      </c>
      <c r="V386">
        <v>99</v>
      </c>
      <c r="W386">
        <v>1290</v>
      </c>
    </row>
    <row r="387" spans="1:23" ht="12.75">
      <c r="A387">
        <v>386</v>
      </c>
      <c r="B387" s="3" t="s">
        <v>518</v>
      </c>
      <c r="D387" s="2" t="s">
        <v>534</v>
      </c>
      <c r="E387">
        <v>259898</v>
      </c>
      <c r="F387">
        <v>3913127</v>
      </c>
      <c r="J387">
        <v>200</v>
      </c>
      <c r="K387">
        <v>7297</v>
      </c>
      <c r="L387" t="s">
        <v>254</v>
      </c>
      <c r="M387" s="1">
        <v>28530</v>
      </c>
      <c r="O387">
        <v>448</v>
      </c>
      <c r="P387">
        <v>26.3999996185303</v>
      </c>
      <c r="Q387">
        <v>154</v>
      </c>
      <c r="R387">
        <v>1.5</v>
      </c>
      <c r="S387">
        <v>9.19999980926514</v>
      </c>
      <c r="T387">
        <v>365</v>
      </c>
      <c r="V387">
        <v>18</v>
      </c>
      <c r="W387">
        <v>96</v>
      </c>
    </row>
    <row r="388" spans="1:23" ht="12.75">
      <c r="A388">
        <v>387</v>
      </c>
      <c r="B388" s="3" t="s">
        <v>521</v>
      </c>
      <c r="D388" s="2" t="s">
        <v>534</v>
      </c>
      <c r="E388">
        <v>259898</v>
      </c>
      <c r="F388">
        <v>3913131</v>
      </c>
      <c r="J388">
        <v>200</v>
      </c>
      <c r="K388">
        <v>7297</v>
      </c>
      <c r="L388" t="s">
        <v>254</v>
      </c>
      <c r="M388" s="1">
        <v>39680</v>
      </c>
      <c r="N388">
        <v>7.87</v>
      </c>
      <c r="O388">
        <v>616</v>
      </c>
      <c r="P388">
        <v>48</v>
      </c>
      <c r="Q388">
        <v>188</v>
      </c>
      <c r="R388">
        <v>2</v>
      </c>
      <c r="S388">
        <v>14</v>
      </c>
      <c r="T388">
        <v>415</v>
      </c>
      <c r="V388">
        <v>106</v>
      </c>
      <c r="W388">
        <v>74</v>
      </c>
    </row>
    <row r="389" spans="1:23" ht="12.75">
      <c r="A389">
        <v>388</v>
      </c>
      <c r="B389" s="3" t="s">
        <v>521</v>
      </c>
      <c r="D389" s="2" t="s">
        <v>534</v>
      </c>
      <c r="E389">
        <v>259898</v>
      </c>
      <c r="F389">
        <v>3913131</v>
      </c>
      <c r="J389">
        <v>200</v>
      </c>
      <c r="K389">
        <v>7297</v>
      </c>
      <c r="L389" t="s">
        <v>254</v>
      </c>
      <c r="M389" s="1">
        <v>39763</v>
      </c>
      <c r="N389">
        <v>7.82</v>
      </c>
      <c r="O389">
        <v>520</v>
      </c>
      <c r="P389">
        <v>30</v>
      </c>
      <c r="Q389">
        <v>183</v>
      </c>
      <c r="R389">
        <v>1</v>
      </c>
      <c r="S389">
        <v>9</v>
      </c>
      <c r="T389">
        <v>400</v>
      </c>
      <c r="V389">
        <v>45</v>
      </c>
      <c r="W389">
        <v>67</v>
      </c>
    </row>
    <row r="390" spans="1:23" ht="12.75">
      <c r="A390">
        <v>389</v>
      </c>
      <c r="B390" s="3" t="s">
        <v>521</v>
      </c>
      <c r="D390" s="2" t="s">
        <v>534</v>
      </c>
      <c r="E390">
        <v>259898</v>
      </c>
      <c r="F390">
        <v>3913131</v>
      </c>
      <c r="J390">
        <v>200</v>
      </c>
      <c r="K390">
        <v>7297</v>
      </c>
      <c r="L390" t="s">
        <v>254</v>
      </c>
      <c r="M390" s="1">
        <v>39862</v>
      </c>
      <c r="N390">
        <v>8.02</v>
      </c>
      <c r="O390">
        <v>502</v>
      </c>
      <c r="P390">
        <v>19</v>
      </c>
      <c r="Q390">
        <v>154</v>
      </c>
      <c r="R390">
        <v>1</v>
      </c>
      <c r="S390">
        <v>6</v>
      </c>
      <c r="T390">
        <v>376</v>
      </c>
      <c r="V390">
        <v>35</v>
      </c>
      <c r="W390">
        <v>62</v>
      </c>
    </row>
    <row r="391" spans="1:23" ht="12.75">
      <c r="A391">
        <v>390</v>
      </c>
      <c r="B391" s="3" t="s">
        <v>521</v>
      </c>
      <c r="D391" s="2" t="s">
        <v>534</v>
      </c>
      <c r="E391">
        <v>259898</v>
      </c>
      <c r="F391">
        <v>3913131</v>
      </c>
      <c r="J391">
        <v>200</v>
      </c>
      <c r="K391">
        <v>7297</v>
      </c>
      <c r="L391" t="s">
        <v>254</v>
      </c>
      <c r="M391" s="1">
        <v>39959</v>
      </c>
      <c r="N391">
        <v>8.11</v>
      </c>
      <c r="O391">
        <v>529</v>
      </c>
      <c r="P391">
        <v>22</v>
      </c>
      <c r="Q391">
        <v>168</v>
      </c>
      <c r="R391">
        <v>1</v>
      </c>
      <c r="S391">
        <v>7</v>
      </c>
      <c r="T391">
        <v>380</v>
      </c>
      <c r="V391">
        <v>40</v>
      </c>
      <c r="W391">
        <v>60</v>
      </c>
    </row>
    <row r="392" spans="1:23" ht="12.75">
      <c r="A392">
        <v>391</v>
      </c>
      <c r="B392" s="3" t="s">
        <v>521</v>
      </c>
      <c r="D392" s="2" t="s">
        <v>534</v>
      </c>
      <c r="E392">
        <v>259898</v>
      </c>
      <c r="F392">
        <v>3913131</v>
      </c>
      <c r="J392">
        <v>200</v>
      </c>
      <c r="K392">
        <v>7297</v>
      </c>
      <c r="L392" t="s">
        <v>254</v>
      </c>
      <c r="M392" s="1">
        <v>40301</v>
      </c>
      <c r="N392">
        <v>8.08</v>
      </c>
      <c r="O392">
        <v>493</v>
      </c>
      <c r="P392">
        <v>12</v>
      </c>
      <c r="Q392">
        <v>168</v>
      </c>
      <c r="R392">
        <v>1</v>
      </c>
      <c r="S392">
        <v>3</v>
      </c>
      <c r="T392">
        <v>387</v>
      </c>
      <c r="V392">
        <v>16</v>
      </c>
      <c r="W392">
        <v>72</v>
      </c>
    </row>
    <row r="393" spans="1:23" ht="12.75">
      <c r="A393">
        <v>392</v>
      </c>
      <c r="B393" s="3" t="s">
        <v>521</v>
      </c>
      <c r="D393" s="2" t="s">
        <v>534</v>
      </c>
      <c r="E393">
        <v>259898</v>
      </c>
      <c r="F393">
        <v>3913131</v>
      </c>
      <c r="J393">
        <v>200</v>
      </c>
      <c r="K393">
        <v>7297</v>
      </c>
      <c r="L393" t="s">
        <v>254</v>
      </c>
      <c r="M393" s="1">
        <v>40465</v>
      </c>
      <c r="N393">
        <v>8.02</v>
      </c>
      <c r="O393">
        <v>760</v>
      </c>
      <c r="P393">
        <v>65</v>
      </c>
      <c r="Q393">
        <v>201</v>
      </c>
      <c r="R393">
        <v>1</v>
      </c>
      <c r="S393">
        <v>17</v>
      </c>
      <c r="T393">
        <v>432</v>
      </c>
      <c r="V393">
        <v>203</v>
      </c>
      <c r="W393">
        <v>73</v>
      </c>
    </row>
    <row r="394" spans="1:23" ht="12.75">
      <c r="A394">
        <v>393</v>
      </c>
      <c r="B394" s="3" t="s">
        <v>527</v>
      </c>
      <c r="D394" s="2" t="s">
        <v>534</v>
      </c>
      <c r="E394">
        <v>259532</v>
      </c>
      <c r="F394">
        <v>3915410</v>
      </c>
      <c r="J394">
        <v>200</v>
      </c>
      <c r="K394">
        <v>7185</v>
      </c>
      <c r="L394" t="s">
        <v>254</v>
      </c>
      <c r="M394" s="1">
        <v>26583</v>
      </c>
      <c r="N394">
        <v>7.61</v>
      </c>
      <c r="O394">
        <v>1445</v>
      </c>
      <c r="P394">
        <v>78.5999984741211</v>
      </c>
      <c r="Q394">
        <v>350</v>
      </c>
      <c r="R394">
        <v>4.6</v>
      </c>
      <c r="S394">
        <v>36</v>
      </c>
      <c r="T394">
        <v>514.9</v>
      </c>
      <c r="V394">
        <v>18.1</v>
      </c>
      <c r="W394">
        <v>430</v>
      </c>
    </row>
    <row r="395" spans="1:23" ht="12.75">
      <c r="A395">
        <v>394</v>
      </c>
      <c r="B395" s="3" t="s">
        <v>529</v>
      </c>
      <c r="D395" s="2" t="s">
        <v>534</v>
      </c>
      <c r="E395">
        <v>259251</v>
      </c>
      <c r="F395">
        <v>3913007</v>
      </c>
      <c r="J395">
        <v>200</v>
      </c>
      <c r="K395">
        <v>7254</v>
      </c>
      <c r="L395" t="s">
        <v>254</v>
      </c>
      <c r="M395" s="1">
        <v>26596</v>
      </c>
      <c r="N395">
        <v>8.25</v>
      </c>
      <c r="O395">
        <v>953</v>
      </c>
      <c r="P395">
        <v>3.09999990463257</v>
      </c>
      <c r="Q395">
        <v>258</v>
      </c>
      <c r="R395">
        <v>1.3</v>
      </c>
      <c r="S395">
        <v>0.899999976158142</v>
      </c>
      <c r="T395">
        <v>654</v>
      </c>
      <c r="V395">
        <v>8</v>
      </c>
      <c r="W395">
        <v>9.9</v>
      </c>
    </row>
    <row r="396" spans="1:23" ht="12.75">
      <c r="A396">
        <v>395</v>
      </c>
      <c r="B396" s="3" t="s">
        <v>497</v>
      </c>
      <c r="D396" s="2" t="s">
        <v>534</v>
      </c>
      <c r="E396">
        <v>255202</v>
      </c>
      <c r="F396">
        <v>3911899</v>
      </c>
      <c r="J396">
        <v>210</v>
      </c>
      <c r="K396">
        <v>7070</v>
      </c>
      <c r="L396" t="s">
        <v>254</v>
      </c>
      <c r="M396" s="1">
        <v>39681</v>
      </c>
      <c r="N396">
        <v>7.73</v>
      </c>
      <c r="O396">
        <v>181</v>
      </c>
      <c r="P396">
        <v>18</v>
      </c>
      <c r="Q396">
        <v>39</v>
      </c>
      <c r="R396">
        <v>9</v>
      </c>
      <c r="S396">
        <v>5</v>
      </c>
      <c r="T396">
        <v>158</v>
      </c>
      <c r="V396">
        <v>13</v>
      </c>
      <c r="W396">
        <v>13</v>
      </c>
    </row>
    <row r="397" spans="1:23" ht="12.75">
      <c r="A397">
        <v>396</v>
      </c>
      <c r="B397" s="3" t="s">
        <v>497</v>
      </c>
      <c r="D397" s="2" t="s">
        <v>534</v>
      </c>
      <c r="E397">
        <v>255202</v>
      </c>
      <c r="F397">
        <v>3911899</v>
      </c>
      <c r="J397">
        <v>210</v>
      </c>
      <c r="K397">
        <v>7070</v>
      </c>
      <c r="L397" t="s">
        <v>254</v>
      </c>
      <c r="M397" s="1">
        <v>39760</v>
      </c>
      <c r="N397">
        <v>7.79</v>
      </c>
      <c r="O397">
        <v>229</v>
      </c>
      <c r="P397">
        <v>29</v>
      </c>
      <c r="Q397">
        <v>39</v>
      </c>
      <c r="R397">
        <v>11</v>
      </c>
      <c r="S397">
        <v>9</v>
      </c>
      <c r="T397">
        <v>228</v>
      </c>
      <c r="V397">
        <v>8</v>
      </c>
      <c r="W397">
        <v>6</v>
      </c>
    </row>
    <row r="398" spans="1:23" ht="12.75">
      <c r="A398">
        <v>397</v>
      </c>
      <c r="B398" s="3" t="s">
        <v>497</v>
      </c>
      <c r="D398" s="2" t="s">
        <v>534</v>
      </c>
      <c r="E398">
        <v>255202</v>
      </c>
      <c r="F398">
        <v>3911899</v>
      </c>
      <c r="J398">
        <v>210</v>
      </c>
      <c r="K398">
        <v>7070</v>
      </c>
      <c r="L398" t="s">
        <v>254</v>
      </c>
      <c r="M398" s="1">
        <v>39855</v>
      </c>
      <c r="N398">
        <v>7.41</v>
      </c>
      <c r="O398">
        <v>279</v>
      </c>
      <c r="P398">
        <v>33</v>
      </c>
      <c r="Q398">
        <v>35</v>
      </c>
      <c r="R398">
        <v>8</v>
      </c>
      <c r="S398">
        <v>10</v>
      </c>
      <c r="T398">
        <v>254</v>
      </c>
      <c r="V398">
        <v>4</v>
      </c>
      <c r="W398">
        <v>6</v>
      </c>
    </row>
    <row r="399" spans="1:23" ht="12.75">
      <c r="A399">
        <v>398</v>
      </c>
      <c r="B399" s="3" t="s">
        <v>497</v>
      </c>
      <c r="D399" s="2" t="s">
        <v>534</v>
      </c>
      <c r="E399">
        <v>255202</v>
      </c>
      <c r="F399">
        <v>3911899</v>
      </c>
      <c r="J399">
        <v>210</v>
      </c>
      <c r="K399">
        <v>7070</v>
      </c>
      <c r="L399" t="s">
        <v>254</v>
      </c>
      <c r="M399" s="1">
        <v>39952</v>
      </c>
      <c r="N399">
        <v>7.61</v>
      </c>
      <c r="O399">
        <v>241</v>
      </c>
      <c r="P399">
        <v>34</v>
      </c>
      <c r="Q399">
        <v>34</v>
      </c>
      <c r="R399">
        <v>6</v>
      </c>
      <c r="S399">
        <v>10</v>
      </c>
      <c r="T399">
        <v>258</v>
      </c>
      <c r="V399">
        <v>4</v>
      </c>
      <c r="W399">
        <v>4</v>
      </c>
    </row>
    <row r="400" spans="1:23" ht="12.75">
      <c r="A400">
        <v>399</v>
      </c>
      <c r="B400" s="3" t="s">
        <v>497</v>
      </c>
      <c r="D400" s="2" t="s">
        <v>534</v>
      </c>
      <c r="E400">
        <v>255202</v>
      </c>
      <c r="F400">
        <v>3911899</v>
      </c>
      <c r="J400">
        <v>210</v>
      </c>
      <c r="K400">
        <v>7070</v>
      </c>
      <c r="L400" t="s">
        <v>254</v>
      </c>
      <c r="M400" s="1">
        <v>40297</v>
      </c>
      <c r="N400">
        <v>7.4</v>
      </c>
      <c r="O400">
        <v>266</v>
      </c>
      <c r="P400">
        <v>42</v>
      </c>
      <c r="Q400">
        <v>35</v>
      </c>
      <c r="R400">
        <v>6</v>
      </c>
      <c r="S400">
        <v>10</v>
      </c>
      <c r="T400">
        <v>284</v>
      </c>
      <c r="V400">
        <v>3</v>
      </c>
      <c r="W400">
        <v>13</v>
      </c>
    </row>
    <row r="401" spans="1:23" ht="12.75">
      <c r="A401">
        <v>400</v>
      </c>
      <c r="B401" s="3" t="s">
        <v>497</v>
      </c>
      <c r="D401" s="2" t="s">
        <v>534</v>
      </c>
      <c r="E401">
        <v>255202</v>
      </c>
      <c r="F401">
        <v>3911899</v>
      </c>
      <c r="J401">
        <v>210</v>
      </c>
      <c r="K401">
        <v>7070</v>
      </c>
      <c r="L401" t="s">
        <v>254</v>
      </c>
      <c r="M401" s="1">
        <v>40457</v>
      </c>
      <c r="N401">
        <v>7.83</v>
      </c>
      <c r="O401">
        <v>286</v>
      </c>
      <c r="P401">
        <v>43</v>
      </c>
      <c r="Q401">
        <v>36</v>
      </c>
      <c r="R401">
        <v>6</v>
      </c>
      <c r="S401">
        <v>10</v>
      </c>
      <c r="T401">
        <v>297</v>
      </c>
      <c r="V401">
        <v>4</v>
      </c>
      <c r="W401">
        <v>11</v>
      </c>
    </row>
    <row r="402" spans="1:23" ht="12.75">
      <c r="A402">
        <v>401</v>
      </c>
      <c r="B402" s="3" t="s">
        <v>525</v>
      </c>
      <c r="D402" s="2" t="s">
        <v>534</v>
      </c>
      <c r="E402">
        <v>259818</v>
      </c>
      <c r="F402">
        <v>3912539</v>
      </c>
      <c r="J402">
        <v>210</v>
      </c>
      <c r="K402">
        <v>7402</v>
      </c>
      <c r="L402" t="s">
        <v>254</v>
      </c>
      <c r="M402" s="1">
        <v>39672</v>
      </c>
      <c r="N402">
        <v>8.2</v>
      </c>
      <c r="O402">
        <v>4</v>
      </c>
      <c r="P402">
        <v>21</v>
      </c>
      <c r="Q402">
        <v>135</v>
      </c>
      <c r="R402">
        <v>2</v>
      </c>
      <c r="S402">
        <v>7</v>
      </c>
      <c r="T402">
        <v>377</v>
      </c>
      <c r="V402">
        <v>4</v>
      </c>
      <c r="W402">
        <v>23</v>
      </c>
    </row>
    <row r="403" spans="1:23" ht="12.75">
      <c r="A403">
        <v>402</v>
      </c>
      <c r="B403" s="3" t="s">
        <v>525</v>
      </c>
      <c r="D403" s="2" t="s">
        <v>534</v>
      </c>
      <c r="E403">
        <v>259818</v>
      </c>
      <c r="F403">
        <v>3912539</v>
      </c>
      <c r="J403">
        <v>210</v>
      </c>
      <c r="K403">
        <v>7402</v>
      </c>
      <c r="L403" t="s">
        <v>254</v>
      </c>
      <c r="M403" s="1">
        <v>39764</v>
      </c>
      <c r="N403">
        <v>8.04</v>
      </c>
      <c r="O403">
        <v>424</v>
      </c>
      <c r="P403">
        <v>36</v>
      </c>
      <c r="Q403">
        <v>129</v>
      </c>
      <c r="R403">
        <v>2</v>
      </c>
      <c r="S403">
        <v>11</v>
      </c>
      <c r="T403">
        <v>402</v>
      </c>
      <c r="V403">
        <v>5</v>
      </c>
      <c r="W403">
        <v>26</v>
      </c>
    </row>
    <row r="404" spans="1:23" ht="12.75">
      <c r="A404">
        <v>403</v>
      </c>
      <c r="B404" s="3" t="s">
        <v>525</v>
      </c>
      <c r="D404" s="2" t="s">
        <v>534</v>
      </c>
      <c r="E404">
        <v>259818</v>
      </c>
      <c r="F404">
        <v>3912539</v>
      </c>
      <c r="J404">
        <v>210</v>
      </c>
      <c r="K404">
        <v>7402</v>
      </c>
      <c r="L404" t="s">
        <v>254</v>
      </c>
      <c r="M404" s="1">
        <v>39860</v>
      </c>
      <c r="N404">
        <v>8.17</v>
      </c>
      <c r="O404">
        <v>413</v>
      </c>
      <c r="P404">
        <v>27</v>
      </c>
      <c r="Q404">
        <v>113</v>
      </c>
      <c r="R404">
        <v>2</v>
      </c>
      <c r="S404">
        <v>9</v>
      </c>
      <c r="T404">
        <v>398</v>
      </c>
      <c r="V404">
        <v>4</v>
      </c>
      <c r="W404">
        <v>22</v>
      </c>
    </row>
    <row r="405" spans="1:23" ht="12.75">
      <c r="A405">
        <v>404</v>
      </c>
      <c r="B405" s="3" t="s">
        <v>525</v>
      </c>
      <c r="D405" s="2" t="s">
        <v>534</v>
      </c>
      <c r="E405">
        <v>259818</v>
      </c>
      <c r="F405">
        <v>3912539</v>
      </c>
      <c r="J405">
        <v>210</v>
      </c>
      <c r="K405">
        <v>7402</v>
      </c>
      <c r="L405" t="s">
        <v>254</v>
      </c>
      <c r="M405" s="1">
        <v>39952</v>
      </c>
      <c r="N405">
        <v>8.33</v>
      </c>
      <c r="O405">
        <v>425</v>
      </c>
      <c r="P405">
        <v>23</v>
      </c>
      <c r="Q405">
        <v>111</v>
      </c>
      <c r="R405">
        <v>2</v>
      </c>
      <c r="S405">
        <v>8</v>
      </c>
      <c r="T405">
        <v>401</v>
      </c>
      <c r="V405">
        <v>4</v>
      </c>
      <c r="W405">
        <v>24</v>
      </c>
    </row>
    <row r="406" spans="1:23" ht="12.75">
      <c r="A406">
        <v>405</v>
      </c>
      <c r="B406" s="3" t="s">
        <v>525</v>
      </c>
      <c r="D406" s="2" t="s">
        <v>534</v>
      </c>
      <c r="E406">
        <v>259818</v>
      </c>
      <c r="F406">
        <v>3912539</v>
      </c>
      <c r="J406">
        <v>210</v>
      </c>
      <c r="K406">
        <v>7402</v>
      </c>
      <c r="L406" t="s">
        <v>254</v>
      </c>
      <c r="M406" s="1">
        <v>40301</v>
      </c>
      <c r="N406">
        <v>8.11</v>
      </c>
      <c r="O406">
        <v>446</v>
      </c>
      <c r="P406">
        <v>22</v>
      </c>
      <c r="Q406">
        <v>127</v>
      </c>
      <c r="R406">
        <v>2</v>
      </c>
      <c r="S406">
        <v>8</v>
      </c>
      <c r="T406">
        <v>411</v>
      </c>
      <c r="V406">
        <v>4</v>
      </c>
      <c r="W406">
        <v>27</v>
      </c>
    </row>
    <row r="407" spans="1:23" ht="12.75">
      <c r="A407">
        <v>406</v>
      </c>
      <c r="B407" s="3" t="s">
        <v>525</v>
      </c>
      <c r="D407" s="2" t="s">
        <v>534</v>
      </c>
      <c r="E407">
        <v>259818</v>
      </c>
      <c r="F407">
        <v>3912539</v>
      </c>
      <c r="J407">
        <v>210</v>
      </c>
      <c r="K407">
        <v>7402</v>
      </c>
      <c r="L407" t="s">
        <v>254</v>
      </c>
      <c r="M407" s="1">
        <v>40464</v>
      </c>
      <c r="N407">
        <v>8.27</v>
      </c>
      <c r="O407">
        <v>380</v>
      </c>
      <c r="P407">
        <v>25</v>
      </c>
      <c r="Q407">
        <v>130</v>
      </c>
      <c r="R407">
        <v>2</v>
      </c>
      <c r="S407">
        <v>7</v>
      </c>
      <c r="T407">
        <v>428</v>
      </c>
      <c r="V407">
        <v>4</v>
      </c>
      <c r="W407">
        <v>27</v>
      </c>
    </row>
    <row r="408" spans="1:23" ht="12.75">
      <c r="A408">
        <v>407</v>
      </c>
      <c r="B408" s="3" t="s">
        <v>503</v>
      </c>
      <c r="D408" s="2" t="s">
        <v>534</v>
      </c>
      <c r="E408">
        <v>260783</v>
      </c>
      <c r="F408">
        <v>3922629</v>
      </c>
      <c r="J408">
        <v>230</v>
      </c>
      <c r="K408">
        <v>7021</v>
      </c>
      <c r="L408" t="s">
        <v>257</v>
      </c>
      <c r="M408" s="1">
        <v>29146</v>
      </c>
      <c r="N408">
        <v>7.9</v>
      </c>
      <c r="O408">
        <v>595</v>
      </c>
      <c r="P408">
        <v>75</v>
      </c>
      <c r="Q408">
        <v>109</v>
      </c>
      <c r="R408">
        <v>3</v>
      </c>
      <c r="S408">
        <v>27</v>
      </c>
      <c r="T408">
        <v>419</v>
      </c>
      <c r="V408">
        <v>10</v>
      </c>
      <c r="W408">
        <v>156</v>
      </c>
    </row>
    <row r="409" spans="1:23" ht="12.75">
      <c r="A409">
        <v>408</v>
      </c>
      <c r="B409" s="3" t="s">
        <v>517</v>
      </c>
      <c r="D409" s="2" t="s">
        <v>534</v>
      </c>
      <c r="E409">
        <v>261110</v>
      </c>
      <c r="F409">
        <v>3914516</v>
      </c>
      <c r="J409">
        <v>245</v>
      </c>
      <c r="K409">
        <v>7425</v>
      </c>
      <c r="L409" t="s">
        <v>254</v>
      </c>
      <c r="M409" s="1">
        <v>39667</v>
      </c>
      <c r="N409">
        <v>7.99</v>
      </c>
      <c r="O409">
        <v>859</v>
      </c>
      <c r="P409">
        <v>68</v>
      </c>
      <c r="Q409">
        <v>175</v>
      </c>
      <c r="R409">
        <v>3</v>
      </c>
      <c r="S409">
        <v>26</v>
      </c>
      <c r="T409">
        <v>400</v>
      </c>
      <c r="V409">
        <v>25</v>
      </c>
      <c r="W409">
        <v>323</v>
      </c>
    </row>
    <row r="410" spans="1:23" ht="12.75">
      <c r="A410">
        <v>409</v>
      </c>
      <c r="B410" s="3" t="s">
        <v>517</v>
      </c>
      <c r="D410" s="2" t="s">
        <v>534</v>
      </c>
      <c r="E410">
        <v>261110</v>
      </c>
      <c r="F410">
        <v>3914516</v>
      </c>
      <c r="J410">
        <v>245</v>
      </c>
      <c r="K410">
        <v>7425</v>
      </c>
      <c r="L410" t="s">
        <v>254</v>
      </c>
      <c r="M410" s="1">
        <v>39770</v>
      </c>
      <c r="N410">
        <v>7.97</v>
      </c>
      <c r="O410">
        <v>868</v>
      </c>
      <c r="P410">
        <v>68</v>
      </c>
      <c r="Q410">
        <v>229</v>
      </c>
      <c r="R410">
        <v>3</v>
      </c>
      <c r="S410">
        <v>25</v>
      </c>
      <c r="T410">
        <v>392</v>
      </c>
      <c r="V410">
        <v>24</v>
      </c>
      <c r="W410">
        <v>335</v>
      </c>
    </row>
    <row r="411" spans="1:23" ht="12.75">
      <c r="A411">
        <v>410</v>
      </c>
      <c r="B411" s="3" t="s">
        <v>515</v>
      </c>
      <c r="D411" s="2" t="s">
        <v>534</v>
      </c>
      <c r="E411">
        <v>260056</v>
      </c>
      <c r="F411">
        <v>3914201</v>
      </c>
      <c r="J411">
        <v>250</v>
      </c>
      <c r="K411">
        <v>7257</v>
      </c>
      <c r="L411" t="s">
        <v>254</v>
      </c>
      <c r="M411" s="1">
        <v>28542</v>
      </c>
      <c r="O411">
        <v>680</v>
      </c>
      <c r="P411">
        <v>3</v>
      </c>
      <c r="Q411">
        <v>268</v>
      </c>
      <c r="R411">
        <v>1.1</v>
      </c>
      <c r="S411">
        <v>0.800000011920929</v>
      </c>
      <c r="T411">
        <v>431</v>
      </c>
      <c r="V411">
        <v>6</v>
      </c>
      <c r="W411">
        <v>185</v>
      </c>
    </row>
    <row r="412" spans="1:23" ht="12.75">
      <c r="A412">
        <v>411</v>
      </c>
      <c r="B412" s="3" t="s">
        <v>520</v>
      </c>
      <c r="D412" s="2" t="s">
        <v>534</v>
      </c>
      <c r="E412">
        <v>260321</v>
      </c>
      <c r="F412">
        <v>3913363</v>
      </c>
      <c r="J412">
        <v>250</v>
      </c>
      <c r="K412">
        <v>7316</v>
      </c>
      <c r="L412" t="s">
        <v>254</v>
      </c>
      <c r="M412" s="1">
        <v>27828</v>
      </c>
      <c r="N412">
        <v>7.9</v>
      </c>
      <c r="O412">
        <v>462</v>
      </c>
      <c r="P412">
        <v>19</v>
      </c>
      <c r="Q412">
        <v>165</v>
      </c>
      <c r="R412">
        <v>1.4</v>
      </c>
      <c r="S412">
        <v>4.40000009536743</v>
      </c>
      <c r="T412">
        <v>285</v>
      </c>
      <c r="V412">
        <v>5</v>
      </c>
      <c r="W412">
        <v>104</v>
      </c>
    </row>
    <row r="413" spans="1:23" ht="12.75">
      <c r="A413">
        <v>412</v>
      </c>
      <c r="B413" s="3" t="s">
        <v>520</v>
      </c>
      <c r="D413" s="2" t="s">
        <v>534</v>
      </c>
      <c r="E413">
        <v>260321</v>
      </c>
      <c r="F413">
        <v>3913363</v>
      </c>
      <c r="J413">
        <v>250</v>
      </c>
      <c r="K413">
        <v>7316</v>
      </c>
      <c r="L413" t="s">
        <v>254</v>
      </c>
      <c r="M413" s="1">
        <v>27829</v>
      </c>
      <c r="N413">
        <v>7.9</v>
      </c>
      <c r="O413">
        <v>978</v>
      </c>
      <c r="P413">
        <v>18</v>
      </c>
      <c r="Q413">
        <v>165</v>
      </c>
      <c r="R413">
        <v>1.4</v>
      </c>
      <c r="S413">
        <v>4.40000009536743</v>
      </c>
      <c r="T413">
        <v>267</v>
      </c>
      <c r="V413">
        <v>10</v>
      </c>
      <c r="W413">
        <v>104</v>
      </c>
    </row>
    <row r="414" spans="1:23" ht="12.75">
      <c r="A414">
        <v>413</v>
      </c>
      <c r="B414" s="3" t="s">
        <v>502</v>
      </c>
      <c r="D414" s="2" t="s">
        <v>534</v>
      </c>
      <c r="E414">
        <v>247377</v>
      </c>
      <c r="F414">
        <v>3914802</v>
      </c>
      <c r="J414">
        <v>260</v>
      </c>
      <c r="K414">
        <v>6824</v>
      </c>
      <c r="L414" t="s">
        <v>535</v>
      </c>
      <c r="M414" s="1">
        <v>39765</v>
      </c>
      <c r="N414">
        <v>7.56</v>
      </c>
      <c r="O414">
        <v>3330</v>
      </c>
      <c r="P414">
        <v>518</v>
      </c>
      <c r="Q414">
        <v>240</v>
      </c>
      <c r="R414">
        <v>6</v>
      </c>
      <c r="S414">
        <v>144</v>
      </c>
      <c r="T414">
        <v>213</v>
      </c>
      <c r="V414">
        <v>52</v>
      </c>
      <c r="W414">
        <v>1970</v>
      </c>
    </row>
    <row r="415" spans="1:23" ht="12.75">
      <c r="A415">
        <v>414</v>
      </c>
      <c r="B415" s="3" t="s">
        <v>502</v>
      </c>
      <c r="D415" s="2" t="s">
        <v>534</v>
      </c>
      <c r="E415">
        <v>247377</v>
      </c>
      <c r="F415">
        <v>3914802</v>
      </c>
      <c r="J415">
        <v>260</v>
      </c>
      <c r="K415">
        <v>6824</v>
      </c>
      <c r="L415" t="s">
        <v>535</v>
      </c>
      <c r="M415" s="1">
        <v>39854</v>
      </c>
      <c r="N415">
        <v>7.38</v>
      </c>
      <c r="O415">
        <v>3310</v>
      </c>
      <c r="P415">
        <v>538</v>
      </c>
      <c r="Q415">
        <v>240</v>
      </c>
      <c r="R415">
        <v>6</v>
      </c>
      <c r="S415">
        <v>142</v>
      </c>
      <c r="T415">
        <v>210</v>
      </c>
      <c r="V415">
        <v>48</v>
      </c>
      <c r="W415">
        <v>1940</v>
      </c>
    </row>
    <row r="416" spans="1:23" ht="12.75">
      <c r="A416">
        <v>415</v>
      </c>
      <c r="B416" s="3" t="s">
        <v>502</v>
      </c>
      <c r="D416" s="2" t="s">
        <v>534</v>
      </c>
      <c r="E416">
        <v>247377</v>
      </c>
      <c r="F416">
        <v>3914802</v>
      </c>
      <c r="J416">
        <v>260</v>
      </c>
      <c r="K416">
        <v>6824</v>
      </c>
      <c r="L416" t="s">
        <v>535</v>
      </c>
      <c r="M416" s="1">
        <v>39954</v>
      </c>
      <c r="N416">
        <v>7.52</v>
      </c>
      <c r="O416">
        <v>3260</v>
      </c>
      <c r="P416">
        <v>496</v>
      </c>
      <c r="Q416">
        <v>242</v>
      </c>
      <c r="R416">
        <v>6</v>
      </c>
      <c r="S416">
        <v>136</v>
      </c>
      <c r="T416">
        <v>222</v>
      </c>
      <c r="V416">
        <v>48</v>
      </c>
      <c r="W416">
        <v>1920</v>
      </c>
    </row>
    <row r="417" spans="1:23" ht="12.75">
      <c r="A417">
        <v>416</v>
      </c>
      <c r="B417" s="3" t="s">
        <v>502</v>
      </c>
      <c r="D417" s="2" t="s">
        <v>534</v>
      </c>
      <c r="E417">
        <v>247377</v>
      </c>
      <c r="F417">
        <v>3914802</v>
      </c>
      <c r="J417">
        <v>260</v>
      </c>
      <c r="K417">
        <v>6824</v>
      </c>
      <c r="L417" t="s">
        <v>535</v>
      </c>
      <c r="M417" s="1">
        <v>40303</v>
      </c>
      <c r="N417">
        <v>7.2</v>
      </c>
      <c r="O417">
        <v>3300</v>
      </c>
      <c r="P417">
        <v>513</v>
      </c>
      <c r="Q417">
        <v>245</v>
      </c>
      <c r="R417">
        <v>6</v>
      </c>
      <c r="S417">
        <v>141</v>
      </c>
      <c r="T417">
        <v>229</v>
      </c>
      <c r="V417">
        <v>50</v>
      </c>
      <c r="W417">
        <v>2020</v>
      </c>
    </row>
    <row r="418" spans="1:23" ht="12.75">
      <c r="A418">
        <v>417</v>
      </c>
      <c r="B418" s="3" t="s">
        <v>502</v>
      </c>
      <c r="D418" s="2" t="s">
        <v>534</v>
      </c>
      <c r="E418">
        <v>247377</v>
      </c>
      <c r="F418">
        <v>3914802</v>
      </c>
      <c r="J418">
        <v>260</v>
      </c>
      <c r="K418">
        <v>6824</v>
      </c>
      <c r="L418" t="s">
        <v>535</v>
      </c>
      <c r="M418" s="1">
        <v>40444</v>
      </c>
      <c r="N418">
        <v>7.73</v>
      </c>
      <c r="O418">
        <v>3270</v>
      </c>
      <c r="P418">
        <v>500</v>
      </c>
      <c r="Q418">
        <v>245</v>
      </c>
      <c r="R418">
        <v>6</v>
      </c>
      <c r="S418">
        <v>137</v>
      </c>
      <c r="T418">
        <v>238</v>
      </c>
      <c r="V418">
        <v>56</v>
      </c>
      <c r="W418">
        <v>2060</v>
      </c>
    </row>
    <row r="419" spans="1:23" ht="12.75">
      <c r="A419">
        <v>418</v>
      </c>
      <c r="B419" s="3" t="s">
        <v>504</v>
      </c>
      <c r="D419" s="2" t="s">
        <v>534</v>
      </c>
      <c r="E419">
        <v>260783</v>
      </c>
      <c r="F419">
        <v>3922629</v>
      </c>
      <c r="J419">
        <v>260</v>
      </c>
      <c r="K419">
        <v>7021</v>
      </c>
      <c r="L419" t="s">
        <v>254</v>
      </c>
      <c r="M419" s="1">
        <v>29141</v>
      </c>
      <c r="N419">
        <v>7.5</v>
      </c>
      <c r="O419">
        <v>2299</v>
      </c>
      <c r="P419">
        <v>205</v>
      </c>
      <c r="Q419">
        <v>460</v>
      </c>
      <c r="R419">
        <v>15</v>
      </c>
      <c r="S419">
        <v>73</v>
      </c>
      <c r="T419">
        <v>785</v>
      </c>
      <c r="V419">
        <v>20</v>
      </c>
      <c r="W419">
        <v>1120</v>
      </c>
    </row>
    <row r="420" spans="1:23" ht="12.75">
      <c r="A420">
        <v>419</v>
      </c>
      <c r="B420" s="3" t="s">
        <v>514</v>
      </c>
      <c r="D420" s="2" t="s">
        <v>534</v>
      </c>
      <c r="E420">
        <v>260056</v>
      </c>
      <c r="F420">
        <v>3914201</v>
      </c>
      <c r="J420">
        <v>285</v>
      </c>
      <c r="K420">
        <v>7257</v>
      </c>
      <c r="L420" t="s">
        <v>254</v>
      </c>
      <c r="M420" s="1">
        <v>27828</v>
      </c>
      <c r="N420">
        <v>8.8</v>
      </c>
      <c r="O420">
        <v>702</v>
      </c>
      <c r="P420">
        <v>3.40000009536743</v>
      </c>
      <c r="Q420">
        <v>270</v>
      </c>
      <c r="R420">
        <v>1.3</v>
      </c>
      <c r="S420">
        <v>0.97000002861023</v>
      </c>
      <c r="T420">
        <v>300</v>
      </c>
      <c r="V420">
        <v>8</v>
      </c>
      <c r="W420">
        <v>199</v>
      </c>
    </row>
    <row r="421" spans="1:23" ht="12.75">
      <c r="A421">
        <v>420</v>
      </c>
      <c r="B421" s="3" t="s">
        <v>514</v>
      </c>
      <c r="D421" s="2" t="s">
        <v>534</v>
      </c>
      <c r="E421">
        <v>260056</v>
      </c>
      <c r="F421">
        <v>3914201</v>
      </c>
      <c r="J421">
        <v>285</v>
      </c>
      <c r="K421">
        <v>7257</v>
      </c>
      <c r="L421" t="s">
        <v>254</v>
      </c>
      <c r="M421" s="1">
        <v>27828</v>
      </c>
      <c r="O421">
        <v>510</v>
      </c>
      <c r="P421">
        <v>1.20000004768372</v>
      </c>
      <c r="Q421">
        <v>206</v>
      </c>
      <c r="R421">
        <v>1.1</v>
      </c>
      <c r="S421">
        <v>0.400000005960465</v>
      </c>
      <c r="T421">
        <v>385</v>
      </c>
      <c r="V421">
        <v>4</v>
      </c>
      <c r="W421">
        <v>99</v>
      </c>
    </row>
    <row r="422" spans="1:23" ht="12.75">
      <c r="A422">
        <v>421</v>
      </c>
      <c r="B422" s="3" t="s">
        <v>500</v>
      </c>
      <c r="D422" s="2" t="s">
        <v>534</v>
      </c>
      <c r="E422">
        <v>247233</v>
      </c>
      <c r="F422">
        <v>3914945</v>
      </c>
      <c r="J422">
        <v>297</v>
      </c>
      <c r="K422">
        <v>6830</v>
      </c>
      <c r="L422" t="s">
        <v>535</v>
      </c>
      <c r="M422" s="1">
        <v>39713</v>
      </c>
      <c r="N422">
        <v>7.37</v>
      </c>
      <c r="O422">
        <v>3320</v>
      </c>
      <c r="P422">
        <v>548</v>
      </c>
      <c r="Q422">
        <v>236</v>
      </c>
      <c r="R422">
        <v>7</v>
      </c>
      <c r="S422">
        <v>147</v>
      </c>
      <c r="T422">
        <v>205</v>
      </c>
      <c r="V422">
        <v>52</v>
      </c>
      <c r="W422">
        <v>2090</v>
      </c>
    </row>
    <row r="423" spans="1:23" ht="12.75">
      <c r="A423">
        <v>422</v>
      </c>
      <c r="B423" s="3" t="s">
        <v>500</v>
      </c>
      <c r="D423" s="2" t="s">
        <v>534</v>
      </c>
      <c r="E423">
        <v>247233</v>
      </c>
      <c r="F423">
        <v>3914945</v>
      </c>
      <c r="J423">
        <v>297</v>
      </c>
      <c r="K423">
        <v>6830</v>
      </c>
      <c r="L423" t="s">
        <v>535</v>
      </c>
      <c r="M423" s="1">
        <v>39732</v>
      </c>
      <c r="N423">
        <v>7.54</v>
      </c>
      <c r="O423">
        <v>3280</v>
      </c>
      <c r="P423">
        <v>539</v>
      </c>
      <c r="Q423">
        <v>224</v>
      </c>
      <c r="R423">
        <v>6</v>
      </c>
      <c r="S423">
        <v>148</v>
      </c>
      <c r="T423">
        <v>212</v>
      </c>
      <c r="V423">
        <v>50</v>
      </c>
      <c r="W423">
        <v>2030</v>
      </c>
    </row>
    <row r="424" spans="1:23" ht="12.75">
      <c r="A424">
        <v>423</v>
      </c>
      <c r="B424" s="3" t="s">
        <v>500</v>
      </c>
      <c r="D424" s="2" t="s">
        <v>534</v>
      </c>
      <c r="E424">
        <v>247233</v>
      </c>
      <c r="F424">
        <v>3914945</v>
      </c>
      <c r="J424">
        <v>297</v>
      </c>
      <c r="K424">
        <v>6830</v>
      </c>
      <c r="L424" t="s">
        <v>535</v>
      </c>
      <c r="M424" s="1">
        <v>39959</v>
      </c>
      <c r="N424">
        <v>7.54</v>
      </c>
      <c r="O424">
        <v>3390</v>
      </c>
      <c r="P424">
        <v>501</v>
      </c>
      <c r="Q424">
        <v>237</v>
      </c>
      <c r="R424">
        <v>7</v>
      </c>
      <c r="S424">
        <v>142</v>
      </c>
      <c r="T424">
        <v>219</v>
      </c>
      <c r="V424">
        <v>48</v>
      </c>
      <c r="W424">
        <v>2000</v>
      </c>
    </row>
    <row r="425" spans="1:23" ht="12.75">
      <c r="A425">
        <v>424</v>
      </c>
      <c r="B425" s="3" t="s">
        <v>500</v>
      </c>
      <c r="D425" s="2" t="s">
        <v>534</v>
      </c>
      <c r="E425">
        <v>247233</v>
      </c>
      <c r="F425">
        <v>3914945</v>
      </c>
      <c r="J425">
        <v>297</v>
      </c>
      <c r="K425">
        <v>6830</v>
      </c>
      <c r="L425" t="s">
        <v>535</v>
      </c>
      <c r="M425" s="1">
        <v>40149</v>
      </c>
      <c r="N425">
        <v>7.51</v>
      </c>
      <c r="O425">
        <v>3440</v>
      </c>
      <c r="P425">
        <v>507</v>
      </c>
      <c r="Q425">
        <v>231</v>
      </c>
      <c r="R425">
        <v>6</v>
      </c>
      <c r="S425">
        <v>138</v>
      </c>
      <c r="T425">
        <v>205</v>
      </c>
      <c r="V425">
        <v>48</v>
      </c>
      <c r="W425">
        <v>2010</v>
      </c>
    </row>
    <row r="426" spans="1:23" ht="12.75">
      <c r="A426">
        <v>425</v>
      </c>
      <c r="B426" s="3" t="s">
        <v>500</v>
      </c>
      <c r="D426" s="2" t="s">
        <v>534</v>
      </c>
      <c r="E426">
        <v>247233</v>
      </c>
      <c r="F426">
        <v>3914945</v>
      </c>
      <c r="J426">
        <v>297</v>
      </c>
      <c r="K426">
        <v>6830</v>
      </c>
      <c r="L426" t="s">
        <v>535</v>
      </c>
      <c r="M426" s="1">
        <v>40448</v>
      </c>
      <c r="N426">
        <v>7.72</v>
      </c>
      <c r="O426">
        <v>3320</v>
      </c>
      <c r="P426">
        <v>542</v>
      </c>
      <c r="Q426">
        <v>232</v>
      </c>
      <c r="R426">
        <v>6</v>
      </c>
      <c r="S426">
        <v>145</v>
      </c>
      <c r="T426">
        <v>234</v>
      </c>
      <c r="V426">
        <v>55</v>
      </c>
      <c r="W426">
        <v>2150</v>
      </c>
    </row>
    <row r="427" spans="1:23" ht="12.75">
      <c r="A427">
        <v>426</v>
      </c>
      <c r="B427" s="3" t="s">
        <v>511</v>
      </c>
      <c r="D427" s="2" t="s">
        <v>534</v>
      </c>
      <c r="E427">
        <v>258687</v>
      </c>
      <c r="F427">
        <v>3913397</v>
      </c>
      <c r="J427">
        <v>305</v>
      </c>
      <c r="K427">
        <v>7175</v>
      </c>
      <c r="L427" t="s">
        <v>254</v>
      </c>
      <c r="M427" s="1">
        <v>39666</v>
      </c>
      <c r="N427">
        <v>7.17</v>
      </c>
      <c r="O427">
        <v>338</v>
      </c>
      <c r="P427">
        <v>72</v>
      </c>
      <c r="Q427">
        <v>38</v>
      </c>
      <c r="R427">
        <v>4</v>
      </c>
      <c r="S427">
        <v>11</v>
      </c>
      <c r="T427">
        <v>310</v>
      </c>
      <c r="V427">
        <v>6</v>
      </c>
      <c r="W427">
        <v>21</v>
      </c>
    </row>
    <row r="428" spans="1:23" ht="12.75">
      <c r="A428">
        <v>427</v>
      </c>
      <c r="B428" s="3" t="s">
        <v>511</v>
      </c>
      <c r="D428" s="2" t="s">
        <v>534</v>
      </c>
      <c r="E428">
        <v>258687</v>
      </c>
      <c r="F428">
        <v>3913397</v>
      </c>
      <c r="J428">
        <v>305</v>
      </c>
      <c r="K428">
        <v>7175</v>
      </c>
      <c r="L428" t="s">
        <v>254</v>
      </c>
      <c r="M428" s="1">
        <v>39765</v>
      </c>
      <c r="N428">
        <v>7.71</v>
      </c>
      <c r="O428">
        <v>330</v>
      </c>
      <c r="P428">
        <v>63</v>
      </c>
      <c r="Q428">
        <v>34</v>
      </c>
      <c r="R428">
        <v>4</v>
      </c>
      <c r="S428">
        <v>10</v>
      </c>
      <c r="T428">
        <v>304</v>
      </c>
      <c r="V428">
        <v>6</v>
      </c>
      <c r="W428">
        <v>20</v>
      </c>
    </row>
    <row r="429" spans="1:23" ht="12.75">
      <c r="A429">
        <v>428</v>
      </c>
      <c r="B429" s="3" t="s">
        <v>511</v>
      </c>
      <c r="D429" s="2" t="s">
        <v>534</v>
      </c>
      <c r="E429">
        <v>258687</v>
      </c>
      <c r="F429">
        <v>3913397</v>
      </c>
      <c r="J429">
        <v>305</v>
      </c>
      <c r="K429">
        <v>7175</v>
      </c>
      <c r="L429" t="s">
        <v>254</v>
      </c>
      <c r="M429" s="1">
        <v>39860</v>
      </c>
      <c r="N429">
        <v>7.62</v>
      </c>
      <c r="O429">
        <v>297</v>
      </c>
      <c r="P429">
        <v>57</v>
      </c>
      <c r="Q429">
        <v>35</v>
      </c>
      <c r="R429">
        <v>4</v>
      </c>
      <c r="S429">
        <v>9</v>
      </c>
      <c r="T429">
        <v>302</v>
      </c>
      <c r="V429">
        <v>6</v>
      </c>
      <c r="W429">
        <v>18</v>
      </c>
    </row>
    <row r="430" spans="1:23" ht="12.75">
      <c r="A430">
        <v>429</v>
      </c>
      <c r="B430" s="3" t="s">
        <v>511</v>
      </c>
      <c r="D430" s="2" t="s">
        <v>534</v>
      </c>
      <c r="E430">
        <v>258687</v>
      </c>
      <c r="F430">
        <v>3913397</v>
      </c>
      <c r="J430">
        <v>305</v>
      </c>
      <c r="K430">
        <v>7175</v>
      </c>
      <c r="L430" t="s">
        <v>254</v>
      </c>
      <c r="M430" s="1">
        <v>39952</v>
      </c>
      <c r="N430">
        <v>7.79</v>
      </c>
      <c r="O430">
        <v>338</v>
      </c>
      <c r="P430">
        <v>56</v>
      </c>
      <c r="Q430">
        <v>41</v>
      </c>
      <c r="R430">
        <v>4</v>
      </c>
      <c r="S430">
        <v>9</v>
      </c>
      <c r="T430">
        <v>314</v>
      </c>
      <c r="V430">
        <v>5</v>
      </c>
      <c r="W430">
        <v>17</v>
      </c>
    </row>
    <row r="431" spans="1:23" ht="12.75">
      <c r="A431">
        <v>430</v>
      </c>
      <c r="B431" s="3" t="s">
        <v>511</v>
      </c>
      <c r="D431" s="2" t="s">
        <v>534</v>
      </c>
      <c r="E431">
        <v>258687</v>
      </c>
      <c r="F431">
        <v>3913397</v>
      </c>
      <c r="J431">
        <v>305</v>
      </c>
      <c r="K431">
        <v>7175</v>
      </c>
      <c r="L431" t="s">
        <v>254</v>
      </c>
      <c r="M431" s="1">
        <v>40301</v>
      </c>
      <c r="N431">
        <v>7.39</v>
      </c>
      <c r="O431">
        <v>318</v>
      </c>
      <c r="P431">
        <v>61</v>
      </c>
      <c r="Q431">
        <v>36</v>
      </c>
      <c r="R431">
        <v>4</v>
      </c>
      <c r="S431">
        <v>9</v>
      </c>
      <c r="T431">
        <v>319</v>
      </c>
      <c r="V431">
        <v>7</v>
      </c>
      <c r="W431">
        <v>24</v>
      </c>
    </row>
    <row r="432" spans="1:23" ht="12.75">
      <c r="A432">
        <v>431</v>
      </c>
      <c r="B432" s="3" t="s">
        <v>511</v>
      </c>
      <c r="D432" s="2" t="s">
        <v>534</v>
      </c>
      <c r="E432">
        <v>258687</v>
      </c>
      <c r="F432">
        <v>3913397</v>
      </c>
      <c r="J432">
        <v>305</v>
      </c>
      <c r="K432">
        <v>7175</v>
      </c>
      <c r="L432" t="s">
        <v>254</v>
      </c>
      <c r="M432" s="1">
        <v>40452</v>
      </c>
      <c r="N432">
        <v>7.94</v>
      </c>
      <c r="O432">
        <v>356</v>
      </c>
      <c r="P432">
        <v>62</v>
      </c>
      <c r="Q432">
        <v>37</v>
      </c>
      <c r="R432">
        <v>4</v>
      </c>
      <c r="S432">
        <v>9</v>
      </c>
      <c r="T432">
        <v>329</v>
      </c>
      <c r="V432">
        <v>7</v>
      </c>
      <c r="W432">
        <v>24</v>
      </c>
    </row>
    <row r="433" spans="1:23" ht="12.75">
      <c r="A433">
        <v>432</v>
      </c>
      <c r="B433" s="3" t="s">
        <v>508</v>
      </c>
      <c r="D433" s="2" t="s">
        <v>534</v>
      </c>
      <c r="E433">
        <v>254295</v>
      </c>
      <c r="F433">
        <v>3915909</v>
      </c>
      <c r="J433">
        <v>320</v>
      </c>
      <c r="K433">
        <v>7152</v>
      </c>
      <c r="L433" t="s">
        <v>73</v>
      </c>
      <c r="M433" s="1">
        <v>39685</v>
      </c>
      <c r="N433">
        <v>8.14</v>
      </c>
      <c r="O433">
        <v>647</v>
      </c>
      <c r="P433">
        <v>32</v>
      </c>
      <c r="Q433">
        <v>169</v>
      </c>
      <c r="R433">
        <v>5</v>
      </c>
      <c r="S433">
        <v>32</v>
      </c>
      <c r="T433">
        <v>293</v>
      </c>
      <c r="V433">
        <v>7</v>
      </c>
      <c r="W433">
        <v>285</v>
      </c>
    </row>
    <row r="434" spans="1:23" ht="12.75">
      <c r="A434">
        <v>433</v>
      </c>
      <c r="B434" s="3" t="s">
        <v>508</v>
      </c>
      <c r="D434" s="2" t="s">
        <v>534</v>
      </c>
      <c r="E434">
        <v>254295</v>
      </c>
      <c r="F434">
        <v>3915909</v>
      </c>
      <c r="J434">
        <v>320</v>
      </c>
      <c r="K434">
        <v>7152</v>
      </c>
      <c r="L434" t="s">
        <v>73</v>
      </c>
      <c r="M434" s="1">
        <v>39763</v>
      </c>
      <c r="N434">
        <v>8.37</v>
      </c>
      <c r="O434">
        <v>610</v>
      </c>
      <c r="P434">
        <v>24</v>
      </c>
      <c r="Q434">
        <v>172</v>
      </c>
      <c r="R434">
        <v>5</v>
      </c>
      <c r="S434">
        <v>28</v>
      </c>
      <c r="T434">
        <v>250</v>
      </c>
      <c r="V434">
        <v>6</v>
      </c>
      <c r="W434">
        <v>265</v>
      </c>
    </row>
    <row r="435" spans="1:23" ht="12.75">
      <c r="A435">
        <v>434</v>
      </c>
      <c r="B435" s="3" t="s">
        <v>508</v>
      </c>
      <c r="D435" s="2" t="s">
        <v>534</v>
      </c>
      <c r="E435">
        <v>254295</v>
      </c>
      <c r="F435">
        <v>3915909</v>
      </c>
      <c r="J435">
        <v>320</v>
      </c>
      <c r="K435">
        <v>7152</v>
      </c>
      <c r="L435" t="s">
        <v>73</v>
      </c>
      <c r="M435" s="1">
        <v>39856</v>
      </c>
      <c r="N435">
        <v>8.58</v>
      </c>
      <c r="O435">
        <v>613</v>
      </c>
      <c r="P435">
        <v>17</v>
      </c>
      <c r="Q435">
        <v>152</v>
      </c>
      <c r="R435">
        <v>6</v>
      </c>
      <c r="S435">
        <v>22</v>
      </c>
      <c r="T435">
        <v>245</v>
      </c>
      <c r="V435">
        <v>5</v>
      </c>
      <c r="W435">
        <v>258</v>
      </c>
    </row>
    <row r="436" spans="1:23" ht="12.75">
      <c r="A436">
        <v>435</v>
      </c>
      <c r="B436" s="3" t="s">
        <v>508</v>
      </c>
      <c r="D436" s="2" t="s">
        <v>534</v>
      </c>
      <c r="E436">
        <v>254295</v>
      </c>
      <c r="F436">
        <v>3915909</v>
      </c>
      <c r="J436">
        <v>320</v>
      </c>
      <c r="K436">
        <v>7152</v>
      </c>
      <c r="L436" t="s">
        <v>73</v>
      </c>
      <c r="M436" s="1">
        <v>39952</v>
      </c>
      <c r="N436">
        <v>8.75</v>
      </c>
      <c r="O436">
        <v>578</v>
      </c>
      <c r="P436">
        <v>14</v>
      </c>
      <c r="Q436">
        <v>158</v>
      </c>
      <c r="R436">
        <v>4</v>
      </c>
      <c r="S436">
        <v>20</v>
      </c>
      <c r="T436">
        <v>226</v>
      </c>
      <c r="V436">
        <v>5</v>
      </c>
      <c r="W436">
        <v>229</v>
      </c>
    </row>
    <row r="437" spans="1:23" ht="12.75">
      <c r="A437">
        <v>436</v>
      </c>
      <c r="B437" s="3" t="s">
        <v>508</v>
      </c>
      <c r="D437" s="2" t="s">
        <v>534</v>
      </c>
      <c r="E437">
        <v>254295</v>
      </c>
      <c r="F437">
        <v>3915909</v>
      </c>
      <c r="J437">
        <v>320</v>
      </c>
      <c r="K437">
        <v>7152</v>
      </c>
      <c r="L437" t="s">
        <v>73</v>
      </c>
      <c r="M437" s="1">
        <v>40296</v>
      </c>
      <c r="N437">
        <v>8.67</v>
      </c>
      <c r="O437">
        <v>530</v>
      </c>
      <c r="P437">
        <v>12</v>
      </c>
      <c r="Q437">
        <v>155</v>
      </c>
      <c r="R437">
        <v>4</v>
      </c>
      <c r="S437">
        <v>15</v>
      </c>
      <c r="T437">
        <v>210</v>
      </c>
      <c r="V437">
        <v>7</v>
      </c>
      <c r="W437">
        <v>232</v>
      </c>
    </row>
    <row r="438" spans="1:23" ht="12.75">
      <c r="A438">
        <v>437</v>
      </c>
      <c r="B438" s="3" t="s">
        <v>508</v>
      </c>
      <c r="D438" s="2" t="s">
        <v>534</v>
      </c>
      <c r="E438">
        <v>254295</v>
      </c>
      <c r="F438">
        <v>3915909</v>
      </c>
      <c r="J438">
        <v>320</v>
      </c>
      <c r="K438">
        <v>7152</v>
      </c>
      <c r="L438" t="s">
        <v>73</v>
      </c>
      <c r="M438" s="1">
        <v>40441</v>
      </c>
      <c r="N438">
        <v>8.73</v>
      </c>
      <c r="O438">
        <v>545</v>
      </c>
      <c r="P438">
        <v>15</v>
      </c>
      <c r="Q438">
        <v>147</v>
      </c>
      <c r="R438">
        <v>4</v>
      </c>
      <c r="S438">
        <v>19</v>
      </c>
      <c r="T438">
        <v>240</v>
      </c>
      <c r="V438">
        <v>8</v>
      </c>
      <c r="W438">
        <v>232</v>
      </c>
    </row>
    <row r="439" spans="1:23" ht="12.75">
      <c r="A439">
        <v>438</v>
      </c>
      <c r="B439" s="3" t="s">
        <v>501</v>
      </c>
      <c r="D439" s="2" t="s">
        <v>534</v>
      </c>
      <c r="E439">
        <v>247233</v>
      </c>
      <c r="F439">
        <v>3914945</v>
      </c>
      <c r="J439">
        <v>330</v>
      </c>
      <c r="K439">
        <v>6837</v>
      </c>
      <c r="L439" t="s">
        <v>535</v>
      </c>
      <c r="M439" s="1">
        <v>39709</v>
      </c>
      <c r="N439">
        <v>7.45</v>
      </c>
      <c r="O439">
        <v>3140</v>
      </c>
      <c r="P439">
        <v>504</v>
      </c>
      <c r="Q439">
        <v>208</v>
      </c>
      <c r="R439">
        <v>10</v>
      </c>
      <c r="S439">
        <v>125</v>
      </c>
      <c r="T439">
        <v>213</v>
      </c>
      <c r="V439">
        <v>51</v>
      </c>
      <c r="W439">
        <v>1910</v>
      </c>
    </row>
    <row r="440" spans="1:23" ht="12.75">
      <c r="A440">
        <v>439</v>
      </c>
      <c r="B440" s="3" t="s">
        <v>501</v>
      </c>
      <c r="D440" s="2" t="s">
        <v>534</v>
      </c>
      <c r="E440">
        <v>247233</v>
      </c>
      <c r="F440">
        <v>3914945</v>
      </c>
      <c r="J440">
        <v>330</v>
      </c>
      <c r="K440">
        <v>6837</v>
      </c>
      <c r="L440" t="s">
        <v>535</v>
      </c>
      <c r="M440" s="1">
        <v>39862</v>
      </c>
      <c r="N440">
        <v>7.35</v>
      </c>
      <c r="O440">
        <v>3210</v>
      </c>
      <c r="P440">
        <v>524</v>
      </c>
      <c r="Q440">
        <v>215</v>
      </c>
      <c r="R440">
        <v>11</v>
      </c>
      <c r="S440">
        <v>135</v>
      </c>
      <c r="T440">
        <v>229</v>
      </c>
      <c r="V440">
        <v>48</v>
      </c>
      <c r="W440">
        <v>1880</v>
      </c>
    </row>
    <row r="441" spans="1:23" ht="12.75">
      <c r="A441">
        <v>440</v>
      </c>
      <c r="B441" s="3" t="s">
        <v>501</v>
      </c>
      <c r="D441" s="2" t="s">
        <v>534</v>
      </c>
      <c r="E441">
        <v>247233</v>
      </c>
      <c r="F441">
        <v>3914945</v>
      </c>
      <c r="J441">
        <v>330</v>
      </c>
      <c r="K441">
        <v>6837</v>
      </c>
      <c r="L441" t="s">
        <v>535</v>
      </c>
      <c r="M441" s="1">
        <v>39959</v>
      </c>
      <c r="N441">
        <v>7.48</v>
      </c>
      <c r="O441">
        <v>3100</v>
      </c>
      <c r="P441">
        <v>433</v>
      </c>
      <c r="Q441">
        <v>201</v>
      </c>
      <c r="R441">
        <v>11</v>
      </c>
      <c r="S441">
        <v>114</v>
      </c>
      <c r="T441">
        <v>210</v>
      </c>
      <c r="V441">
        <v>45</v>
      </c>
      <c r="W441">
        <v>1802</v>
      </c>
    </row>
    <row r="442" spans="1:23" ht="12.75">
      <c r="A442">
        <v>441</v>
      </c>
      <c r="B442" s="3" t="s">
        <v>501</v>
      </c>
      <c r="D442" s="2" t="s">
        <v>534</v>
      </c>
      <c r="E442">
        <v>247233</v>
      </c>
      <c r="F442">
        <v>3914945</v>
      </c>
      <c r="J442">
        <v>330</v>
      </c>
      <c r="K442">
        <v>6837</v>
      </c>
      <c r="L442" t="s">
        <v>535</v>
      </c>
      <c r="M442" s="1">
        <v>40273</v>
      </c>
      <c r="N442">
        <v>7.9</v>
      </c>
      <c r="O442">
        <v>575</v>
      </c>
      <c r="P442">
        <v>41</v>
      </c>
      <c r="Q442">
        <v>143</v>
      </c>
      <c r="R442">
        <v>3</v>
      </c>
      <c r="S442">
        <v>7</v>
      </c>
      <c r="T442">
        <v>371</v>
      </c>
      <c r="V442">
        <v>15</v>
      </c>
      <c r="W442">
        <v>131</v>
      </c>
    </row>
    <row r="443" spans="1:23" ht="12.75">
      <c r="A443">
        <v>442</v>
      </c>
      <c r="B443" s="3" t="s">
        <v>501</v>
      </c>
      <c r="D443" s="2" t="s">
        <v>534</v>
      </c>
      <c r="E443">
        <v>247233</v>
      </c>
      <c r="F443">
        <v>3914945</v>
      </c>
      <c r="J443">
        <v>330</v>
      </c>
      <c r="K443">
        <v>6837</v>
      </c>
      <c r="L443" t="s">
        <v>535</v>
      </c>
      <c r="M443" s="1">
        <v>40448</v>
      </c>
      <c r="N443">
        <v>7.33</v>
      </c>
      <c r="O443">
        <v>1980</v>
      </c>
      <c r="P443">
        <v>327</v>
      </c>
      <c r="Q443">
        <v>138</v>
      </c>
      <c r="R443">
        <v>25</v>
      </c>
      <c r="S443">
        <v>80</v>
      </c>
      <c r="T443">
        <v>245</v>
      </c>
      <c r="V443">
        <v>38</v>
      </c>
      <c r="W443">
        <v>1330</v>
      </c>
    </row>
    <row r="444" spans="1:23" ht="12.75">
      <c r="A444">
        <v>443</v>
      </c>
      <c r="B444" s="3" t="s">
        <v>528</v>
      </c>
      <c r="D444" s="2" t="s">
        <v>534</v>
      </c>
      <c r="E444">
        <v>259251</v>
      </c>
      <c r="F444">
        <v>3913007</v>
      </c>
      <c r="J444">
        <v>336</v>
      </c>
      <c r="K444">
        <v>7254</v>
      </c>
      <c r="L444" t="s">
        <v>257</v>
      </c>
      <c r="M444" s="1">
        <v>22900</v>
      </c>
      <c r="N444">
        <v>8.1</v>
      </c>
      <c r="O444">
        <v>695</v>
      </c>
      <c r="P444">
        <v>74</v>
      </c>
      <c r="Q444">
        <v>76</v>
      </c>
      <c r="R444">
        <v>3</v>
      </c>
      <c r="S444">
        <v>24</v>
      </c>
      <c r="T444">
        <v>365</v>
      </c>
      <c r="V444">
        <v>22</v>
      </c>
      <c r="W444">
        <v>103</v>
      </c>
    </row>
    <row r="445" spans="1:23" ht="12.75">
      <c r="A445">
        <v>444</v>
      </c>
      <c r="B445" s="3" t="s">
        <v>528</v>
      </c>
      <c r="D445" s="2" t="s">
        <v>534</v>
      </c>
      <c r="E445">
        <v>259251</v>
      </c>
      <c r="F445">
        <v>3913007</v>
      </c>
      <c r="J445">
        <v>336</v>
      </c>
      <c r="K445">
        <v>7254</v>
      </c>
      <c r="L445" t="s">
        <v>257</v>
      </c>
      <c r="M445" s="1">
        <v>39671</v>
      </c>
      <c r="N445">
        <v>8.42</v>
      </c>
      <c r="O445">
        <v>249</v>
      </c>
      <c r="P445">
        <v>5</v>
      </c>
      <c r="Q445">
        <v>101</v>
      </c>
      <c r="R445">
        <v>1</v>
      </c>
      <c r="S445">
        <v>1</v>
      </c>
      <c r="T445">
        <v>253</v>
      </c>
      <c r="V445">
        <v>1</v>
      </c>
      <c r="W445">
        <v>2</v>
      </c>
    </row>
    <row r="446" spans="1:23" ht="12.75">
      <c r="A446">
        <v>445</v>
      </c>
      <c r="B446" s="3" t="s">
        <v>513</v>
      </c>
      <c r="D446" s="2" t="s">
        <v>534</v>
      </c>
      <c r="E446">
        <v>260080</v>
      </c>
      <c r="F446">
        <v>3919138</v>
      </c>
      <c r="J446">
        <v>400</v>
      </c>
      <c r="K446">
        <v>7162</v>
      </c>
      <c r="L446" t="s">
        <v>254</v>
      </c>
      <c r="M446" s="1">
        <v>28559</v>
      </c>
      <c r="O446">
        <v>494</v>
      </c>
      <c r="P446">
        <v>4</v>
      </c>
      <c r="Q446">
        <v>89</v>
      </c>
      <c r="R446">
        <v>4.6</v>
      </c>
      <c r="S446">
        <v>17.7999992370605</v>
      </c>
      <c r="T446">
        <v>386</v>
      </c>
      <c r="V446">
        <v>19</v>
      </c>
      <c r="W446">
        <v>90.5</v>
      </c>
    </row>
    <row r="447" spans="1:23" ht="12.75">
      <c r="A447">
        <v>446</v>
      </c>
      <c r="B447" s="3" t="s">
        <v>513</v>
      </c>
      <c r="D447" s="2" t="s">
        <v>534</v>
      </c>
      <c r="E447">
        <v>260080</v>
      </c>
      <c r="F447">
        <v>3919138</v>
      </c>
      <c r="J447">
        <v>400</v>
      </c>
      <c r="K447">
        <v>7162</v>
      </c>
      <c r="L447" t="s">
        <v>254</v>
      </c>
      <c r="M447" s="1">
        <v>29144</v>
      </c>
      <c r="N447">
        <v>8.3</v>
      </c>
      <c r="O447">
        <v>625</v>
      </c>
      <c r="P447">
        <v>30</v>
      </c>
      <c r="Q447">
        <v>200</v>
      </c>
      <c r="R447">
        <v>3.3</v>
      </c>
      <c r="S447">
        <v>10</v>
      </c>
      <c r="T447">
        <v>460</v>
      </c>
      <c r="V447">
        <v>65</v>
      </c>
      <c r="W447">
        <v>50</v>
      </c>
    </row>
    <row r="448" spans="1:23" ht="12.75">
      <c r="A448">
        <v>447</v>
      </c>
      <c r="B448" s="3" t="s">
        <v>510</v>
      </c>
      <c r="D448" s="2" t="s">
        <v>534</v>
      </c>
      <c r="E448">
        <v>257866</v>
      </c>
      <c r="F448">
        <v>3914204</v>
      </c>
      <c r="J448">
        <v>476</v>
      </c>
      <c r="K448">
        <v>7103</v>
      </c>
      <c r="L448" t="s">
        <v>257</v>
      </c>
      <c r="M448" s="1">
        <v>39681</v>
      </c>
      <c r="N448">
        <v>8.29</v>
      </c>
      <c r="O448">
        <v>204</v>
      </c>
      <c r="P448">
        <v>6</v>
      </c>
      <c r="Q448">
        <v>77</v>
      </c>
      <c r="R448">
        <v>1</v>
      </c>
      <c r="S448">
        <v>2</v>
      </c>
      <c r="T448">
        <v>192</v>
      </c>
      <c r="V448">
        <v>1</v>
      </c>
      <c r="W448">
        <v>6</v>
      </c>
    </row>
    <row r="449" spans="1:23" ht="12.75">
      <c r="A449">
        <v>448</v>
      </c>
      <c r="B449" s="3" t="s">
        <v>510</v>
      </c>
      <c r="D449" s="2" t="s">
        <v>534</v>
      </c>
      <c r="E449">
        <v>257866</v>
      </c>
      <c r="F449">
        <v>3914204</v>
      </c>
      <c r="J449">
        <v>476</v>
      </c>
      <c r="K449">
        <v>7103</v>
      </c>
      <c r="L449" t="s">
        <v>257</v>
      </c>
      <c r="M449" s="1">
        <v>39765</v>
      </c>
      <c r="N449">
        <v>8.49</v>
      </c>
      <c r="O449">
        <v>212</v>
      </c>
      <c r="P449">
        <v>6</v>
      </c>
      <c r="Q449">
        <v>78</v>
      </c>
      <c r="R449">
        <v>1</v>
      </c>
      <c r="S449">
        <v>2</v>
      </c>
      <c r="T449">
        <v>200</v>
      </c>
      <c r="V449">
        <v>1</v>
      </c>
      <c r="W449">
        <v>6</v>
      </c>
    </row>
    <row r="450" spans="1:23" ht="12.75">
      <c r="A450">
        <v>449</v>
      </c>
      <c r="B450" s="3" t="s">
        <v>510</v>
      </c>
      <c r="D450" s="2" t="s">
        <v>534</v>
      </c>
      <c r="E450">
        <v>257866</v>
      </c>
      <c r="F450">
        <v>3914204</v>
      </c>
      <c r="J450">
        <v>476</v>
      </c>
      <c r="K450">
        <v>7103</v>
      </c>
      <c r="L450" t="s">
        <v>257</v>
      </c>
      <c r="M450" s="1">
        <v>39855</v>
      </c>
      <c r="N450">
        <v>8.4</v>
      </c>
      <c r="O450">
        <v>221</v>
      </c>
      <c r="P450">
        <v>4</v>
      </c>
      <c r="Q450">
        <v>68</v>
      </c>
      <c r="R450">
        <v>1</v>
      </c>
      <c r="S450">
        <v>2</v>
      </c>
      <c r="T450">
        <v>210</v>
      </c>
      <c r="V450">
        <v>1</v>
      </c>
      <c r="W450">
        <v>4</v>
      </c>
    </row>
    <row r="451" spans="1:23" ht="12.75">
      <c r="A451">
        <v>450</v>
      </c>
      <c r="B451" s="3" t="s">
        <v>510</v>
      </c>
      <c r="D451" s="2" t="s">
        <v>534</v>
      </c>
      <c r="E451">
        <v>257866</v>
      </c>
      <c r="F451">
        <v>3914204</v>
      </c>
      <c r="J451">
        <v>476</v>
      </c>
      <c r="K451">
        <v>7103</v>
      </c>
      <c r="L451" t="s">
        <v>257</v>
      </c>
      <c r="M451" s="1">
        <v>39952</v>
      </c>
      <c r="N451">
        <v>8.57</v>
      </c>
      <c r="O451">
        <v>204</v>
      </c>
      <c r="P451">
        <v>5</v>
      </c>
      <c r="Q451">
        <v>69</v>
      </c>
      <c r="R451">
        <v>1</v>
      </c>
      <c r="S451">
        <v>2</v>
      </c>
      <c r="T451">
        <v>204</v>
      </c>
      <c r="V451">
        <v>1</v>
      </c>
      <c r="W451">
        <v>5</v>
      </c>
    </row>
    <row r="452" spans="1:23" ht="12.75">
      <c r="A452">
        <v>451</v>
      </c>
      <c r="B452" s="3" t="s">
        <v>510</v>
      </c>
      <c r="D452" s="2" t="s">
        <v>534</v>
      </c>
      <c r="E452">
        <v>257866</v>
      </c>
      <c r="F452">
        <v>3914204</v>
      </c>
      <c r="J452">
        <v>476</v>
      </c>
      <c r="K452">
        <v>7103</v>
      </c>
      <c r="L452" t="s">
        <v>257</v>
      </c>
      <c r="M452" s="1">
        <v>40297</v>
      </c>
      <c r="N452">
        <v>8.36</v>
      </c>
      <c r="O452">
        <v>192</v>
      </c>
      <c r="P452">
        <v>5</v>
      </c>
      <c r="Q452">
        <v>78</v>
      </c>
      <c r="R452">
        <v>1</v>
      </c>
      <c r="S452">
        <v>2</v>
      </c>
      <c r="T452">
        <v>216</v>
      </c>
      <c r="V452">
        <v>1</v>
      </c>
      <c r="W452">
        <v>7</v>
      </c>
    </row>
    <row r="453" spans="1:23" ht="12.75">
      <c r="A453">
        <v>452</v>
      </c>
      <c r="B453" s="3" t="s">
        <v>510</v>
      </c>
      <c r="D453" s="2" t="s">
        <v>534</v>
      </c>
      <c r="E453">
        <v>257866</v>
      </c>
      <c r="F453">
        <v>3914204</v>
      </c>
      <c r="J453">
        <v>476</v>
      </c>
      <c r="K453">
        <v>7103</v>
      </c>
      <c r="L453" t="s">
        <v>257</v>
      </c>
      <c r="M453" s="1">
        <v>40464</v>
      </c>
      <c r="N453">
        <v>8.55</v>
      </c>
      <c r="O453">
        <v>270</v>
      </c>
      <c r="P453">
        <v>5</v>
      </c>
      <c r="Q453">
        <v>75</v>
      </c>
      <c r="R453">
        <v>1</v>
      </c>
      <c r="S453">
        <v>2</v>
      </c>
      <c r="T453">
        <v>219</v>
      </c>
      <c r="V453">
        <v>1</v>
      </c>
      <c r="W453">
        <v>9</v>
      </c>
    </row>
    <row r="454" spans="1:23" ht="12.75">
      <c r="A454">
        <v>453</v>
      </c>
      <c r="B454" s="3" t="s">
        <v>499</v>
      </c>
      <c r="D454" s="2" t="s">
        <v>534</v>
      </c>
      <c r="E454">
        <v>247479</v>
      </c>
      <c r="F454">
        <v>3915109</v>
      </c>
      <c r="J454">
        <v>478</v>
      </c>
      <c r="K454">
        <v>6847</v>
      </c>
      <c r="L454" t="s">
        <v>535</v>
      </c>
      <c r="M454" s="1">
        <v>39673</v>
      </c>
      <c r="N454">
        <v>7.6</v>
      </c>
      <c r="O454">
        <v>444</v>
      </c>
      <c r="P454">
        <v>87</v>
      </c>
      <c r="Q454">
        <v>58</v>
      </c>
      <c r="R454">
        <v>5</v>
      </c>
      <c r="S454">
        <v>14</v>
      </c>
      <c r="T454">
        <v>309</v>
      </c>
      <c r="V454">
        <v>18</v>
      </c>
      <c r="W454">
        <v>97</v>
      </c>
    </row>
    <row r="455" spans="1:23" ht="12.75">
      <c r="A455">
        <v>454</v>
      </c>
      <c r="B455" s="3" t="s">
        <v>499</v>
      </c>
      <c r="D455" s="2" t="s">
        <v>534</v>
      </c>
      <c r="E455">
        <v>247479</v>
      </c>
      <c r="F455">
        <v>3915109</v>
      </c>
      <c r="J455">
        <v>478</v>
      </c>
      <c r="K455">
        <v>6847</v>
      </c>
      <c r="L455" t="s">
        <v>535</v>
      </c>
      <c r="M455" s="1">
        <v>39762</v>
      </c>
      <c r="N455">
        <v>7.69</v>
      </c>
      <c r="O455">
        <v>435</v>
      </c>
      <c r="P455">
        <v>87</v>
      </c>
      <c r="Q455">
        <v>59</v>
      </c>
      <c r="R455">
        <v>5</v>
      </c>
      <c r="S455">
        <v>15</v>
      </c>
      <c r="T455">
        <v>317</v>
      </c>
      <c r="V455">
        <v>16</v>
      </c>
      <c r="W455">
        <v>93</v>
      </c>
    </row>
    <row r="456" spans="1:23" ht="12.75">
      <c r="A456">
        <v>455</v>
      </c>
      <c r="B456" s="3" t="s">
        <v>499</v>
      </c>
      <c r="D456" s="2" t="s">
        <v>534</v>
      </c>
      <c r="E456">
        <v>247479</v>
      </c>
      <c r="F456">
        <v>3915109</v>
      </c>
      <c r="J456">
        <v>478</v>
      </c>
      <c r="K456">
        <v>6847</v>
      </c>
      <c r="L456" t="s">
        <v>535</v>
      </c>
      <c r="M456" s="1">
        <v>39959</v>
      </c>
      <c r="N456">
        <v>7.66</v>
      </c>
      <c r="O456">
        <v>461</v>
      </c>
      <c r="P456">
        <v>78</v>
      </c>
      <c r="Q456">
        <v>59</v>
      </c>
      <c r="R456">
        <v>5</v>
      </c>
      <c r="S456">
        <v>13</v>
      </c>
      <c r="T456">
        <v>328</v>
      </c>
      <c r="V456">
        <v>17</v>
      </c>
      <c r="W456">
        <v>98</v>
      </c>
    </row>
    <row r="457" spans="1:23" ht="12.75">
      <c r="A457">
        <v>456</v>
      </c>
      <c r="B457" s="3" t="s">
        <v>499</v>
      </c>
      <c r="D457" s="2" t="s">
        <v>534</v>
      </c>
      <c r="E457">
        <v>247479</v>
      </c>
      <c r="F457">
        <v>3915109</v>
      </c>
      <c r="J457">
        <v>478</v>
      </c>
      <c r="K457">
        <v>6847</v>
      </c>
      <c r="L457" t="s">
        <v>535</v>
      </c>
      <c r="M457" s="1">
        <v>40149</v>
      </c>
      <c r="N457">
        <v>7.63</v>
      </c>
      <c r="O457">
        <v>463</v>
      </c>
      <c r="P457">
        <v>75</v>
      </c>
      <c r="Q457">
        <v>54</v>
      </c>
      <c r="R457">
        <v>6</v>
      </c>
      <c r="S457">
        <v>14</v>
      </c>
      <c r="T457">
        <v>313</v>
      </c>
      <c r="V457">
        <v>15</v>
      </c>
      <c r="W457">
        <v>88</v>
      </c>
    </row>
    <row r="458" spans="1:23" ht="12.75">
      <c r="A458">
        <v>457</v>
      </c>
      <c r="B458" s="3" t="s">
        <v>499</v>
      </c>
      <c r="D458" s="2" t="s">
        <v>534</v>
      </c>
      <c r="E458">
        <v>247479</v>
      </c>
      <c r="F458">
        <v>3915109</v>
      </c>
      <c r="J458">
        <v>478</v>
      </c>
      <c r="K458">
        <v>6847</v>
      </c>
      <c r="L458" t="s">
        <v>535</v>
      </c>
      <c r="M458" s="1">
        <v>40448</v>
      </c>
      <c r="N458">
        <v>7.91</v>
      </c>
      <c r="O458">
        <v>504</v>
      </c>
      <c r="P458">
        <v>85</v>
      </c>
      <c r="Q458">
        <v>58</v>
      </c>
      <c r="R458">
        <v>5</v>
      </c>
      <c r="S458">
        <v>14</v>
      </c>
      <c r="T458">
        <v>359</v>
      </c>
      <c r="V458">
        <v>18</v>
      </c>
      <c r="W458">
        <v>104</v>
      </c>
    </row>
    <row r="459" spans="1:23" ht="12.75">
      <c r="A459">
        <v>458</v>
      </c>
      <c r="B459" s="3" t="s">
        <v>498</v>
      </c>
      <c r="D459" s="2" t="s">
        <v>534</v>
      </c>
      <c r="E459">
        <v>255740</v>
      </c>
      <c r="F459">
        <v>3910867</v>
      </c>
      <c r="J459">
        <v>600</v>
      </c>
      <c r="K459">
        <v>7169</v>
      </c>
      <c r="L459" t="s">
        <v>257</v>
      </c>
      <c r="M459" s="1">
        <v>26451</v>
      </c>
      <c r="N459">
        <v>8</v>
      </c>
      <c r="O459">
        <v>490</v>
      </c>
      <c r="P459">
        <v>6.40000009536743</v>
      </c>
      <c r="Q459">
        <v>170</v>
      </c>
      <c r="R459">
        <v>1.2</v>
      </c>
      <c r="S459">
        <v>3.20000004768372</v>
      </c>
      <c r="T459">
        <v>348</v>
      </c>
      <c r="V459">
        <v>10</v>
      </c>
      <c r="W459">
        <v>83</v>
      </c>
    </row>
    <row r="460" spans="1:22" ht="12.75">
      <c r="A460">
        <v>459</v>
      </c>
      <c r="B460" s="3" t="s">
        <v>498</v>
      </c>
      <c r="D460" s="2" t="s">
        <v>534</v>
      </c>
      <c r="E460">
        <v>255740</v>
      </c>
      <c r="F460">
        <v>3910867</v>
      </c>
      <c r="J460">
        <v>600</v>
      </c>
      <c r="K460">
        <v>7169</v>
      </c>
      <c r="L460" t="s">
        <v>257</v>
      </c>
      <c r="M460" s="1">
        <v>39715</v>
      </c>
      <c r="N460">
        <v>8.29</v>
      </c>
      <c r="O460">
        <v>655</v>
      </c>
      <c r="P460">
        <v>4</v>
      </c>
      <c r="Q460">
        <v>311</v>
      </c>
      <c r="R460">
        <v>2</v>
      </c>
      <c r="S460">
        <v>1</v>
      </c>
      <c r="T460">
        <v>670</v>
      </c>
      <c r="V460">
        <v>7</v>
      </c>
    </row>
    <row r="461" spans="1:22" ht="12.75">
      <c r="A461">
        <v>460</v>
      </c>
      <c r="B461" s="3" t="s">
        <v>498</v>
      </c>
      <c r="D461" s="2" t="s">
        <v>534</v>
      </c>
      <c r="E461">
        <v>255740</v>
      </c>
      <c r="F461">
        <v>3910867</v>
      </c>
      <c r="J461">
        <v>600</v>
      </c>
      <c r="K461">
        <v>7169</v>
      </c>
      <c r="L461" t="s">
        <v>257</v>
      </c>
      <c r="M461" s="1">
        <v>39760</v>
      </c>
      <c r="N461">
        <v>8.52</v>
      </c>
      <c r="O461">
        <v>446</v>
      </c>
      <c r="P461">
        <v>3</v>
      </c>
      <c r="Q461">
        <v>195</v>
      </c>
      <c r="R461">
        <v>2</v>
      </c>
      <c r="S461">
        <v>1</v>
      </c>
      <c r="T461">
        <v>443</v>
      </c>
      <c r="V461">
        <v>3</v>
      </c>
    </row>
    <row r="462" spans="1:23" ht="12.75">
      <c r="A462">
        <v>461</v>
      </c>
      <c r="B462" s="3" t="s">
        <v>522</v>
      </c>
      <c r="D462" s="2" t="s">
        <v>534</v>
      </c>
      <c r="E462">
        <v>260736</v>
      </c>
      <c r="F462">
        <v>3913770</v>
      </c>
      <c r="J462">
        <v>800</v>
      </c>
      <c r="K462">
        <v>7352</v>
      </c>
      <c r="L462" t="s">
        <v>257</v>
      </c>
      <c r="M462" s="1">
        <v>27827</v>
      </c>
      <c r="N462">
        <v>8.2</v>
      </c>
      <c r="O462">
        <v>276</v>
      </c>
      <c r="P462">
        <v>6.40000009536743</v>
      </c>
      <c r="Q462">
        <v>78</v>
      </c>
      <c r="R462">
        <v>1.3</v>
      </c>
      <c r="S462">
        <v>1.79999995231628</v>
      </c>
      <c r="T462">
        <v>174</v>
      </c>
      <c r="V462">
        <v>2</v>
      </c>
      <c r="W462">
        <v>6</v>
      </c>
    </row>
    <row r="463" spans="1:23" ht="12.75">
      <c r="A463">
        <v>462</v>
      </c>
      <c r="B463" s="3" t="s">
        <v>506</v>
      </c>
      <c r="D463" s="2" t="s">
        <v>534</v>
      </c>
      <c r="E463">
        <v>252142</v>
      </c>
      <c r="F463">
        <v>3916113</v>
      </c>
      <c r="J463">
        <v>940</v>
      </c>
      <c r="K463">
        <v>7010</v>
      </c>
      <c r="L463" t="s">
        <v>535</v>
      </c>
      <c r="M463" s="1">
        <v>40444</v>
      </c>
      <c r="N463">
        <v>7.89</v>
      </c>
      <c r="O463">
        <v>737</v>
      </c>
      <c r="P463">
        <v>105</v>
      </c>
      <c r="Q463">
        <v>104</v>
      </c>
      <c r="R463">
        <v>4</v>
      </c>
      <c r="S463">
        <v>21</v>
      </c>
      <c r="T463">
        <v>360</v>
      </c>
      <c r="V463">
        <v>18</v>
      </c>
      <c r="W463">
        <v>276</v>
      </c>
    </row>
    <row r="464" spans="1:23" ht="12.75">
      <c r="A464">
        <v>463</v>
      </c>
      <c r="B464" s="3" t="s">
        <v>507</v>
      </c>
      <c r="D464" s="2" t="s">
        <v>534</v>
      </c>
      <c r="E464">
        <v>254310</v>
      </c>
      <c r="F464">
        <v>3916112</v>
      </c>
      <c r="J464">
        <v>1469</v>
      </c>
      <c r="K464">
        <v>7178</v>
      </c>
      <c r="L464" t="s">
        <v>535</v>
      </c>
      <c r="M464" s="1">
        <v>39765</v>
      </c>
      <c r="N464">
        <v>7.9</v>
      </c>
      <c r="O464">
        <v>567</v>
      </c>
      <c r="P464">
        <v>51</v>
      </c>
      <c r="Q464">
        <v>143</v>
      </c>
      <c r="R464">
        <v>4</v>
      </c>
      <c r="S464">
        <v>15</v>
      </c>
      <c r="T464">
        <v>326</v>
      </c>
      <c r="V464">
        <v>8</v>
      </c>
      <c r="W464">
        <v>177</v>
      </c>
    </row>
    <row r="465" spans="1:23" ht="12.75">
      <c r="A465">
        <v>464</v>
      </c>
      <c r="B465" s="3" t="s">
        <v>507</v>
      </c>
      <c r="D465" s="2" t="s">
        <v>534</v>
      </c>
      <c r="E465">
        <v>254310</v>
      </c>
      <c r="F465">
        <v>3916112</v>
      </c>
      <c r="J465">
        <v>1469</v>
      </c>
      <c r="K465">
        <v>7178</v>
      </c>
      <c r="L465" t="s">
        <v>535</v>
      </c>
      <c r="M465" s="1">
        <v>39856</v>
      </c>
      <c r="N465">
        <v>7.52</v>
      </c>
      <c r="O465">
        <v>588</v>
      </c>
      <c r="P465">
        <v>46</v>
      </c>
      <c r="Q465">
        <v>127</v>
      </c>
      <c r="R465">
        <v>3</v>
      </c>
      <c r="S465">
        <v>13</v>
      </c>
      <c r="T465">
        <v>318</v>
      </c>
      <c r="V465">
        <v>7</v>
      </c>
      <c r="W465">
        <v>176</v>
      </c>
    </row>
    <row r="466" spans="1:23" ht="12.75">
      <c r="A466">
        <v>465</v>
      </c>
      <c r="B466" s="3" t="s">
        <v>507</v>
      </c>
      <c r="D466" s="2" t="s">
        <v>534</v>
      </c>
      <c r="E466">
        <v>254310</v>
      </c>
      <c r="F466">
        <v>3916112</v>
      </c>
      <c r="J466">
        <v>1469</v>
      </c>
      <c r="K466">
        <v>7178</v>
      </c>
      <c r="L466" t="s">
        <v>535</v>
      </c>
      <c r="M466" s="1">
        <v>39951</v>
      </c>
      <c r="N466">
        <v>7.81</v>
      </c>
      <c r="O466">
        <v>591</v>
      </c>
      <c r="P466">
        <v>48</v>
      </c>
      <c r="Q466">
        <v>136</v>
      </c>
      <c r="R466">
        <v>4</v>
      </c>
      <c r="S466">
        <v>14</v>
      </c>
      <c r="T466">
        <v>331</v>
      </c>
      <c r="V466">
        <v>7</v>
      </c>
      <c r="W466">
        <v>169</v>
      </c>
    </row>
    <row r="467" spans="1:23" ht="12.75">
      <c r="A467">
        <v>466</v>
      </c>
      <c r="B467" s="3" t="s">
        <v>507</v>
      </c>
      <c r="D467" s="2" t="s">
        <v>534</v>
      </c>
      <c r="E467">
        <v>254310</v>
      </c>
      <c r="F467">
        <v>3916112</v>
      </c>
      <c r="J467">
        <v>1469</v>
      </c>
      <c r="K467">
        <v>7178</v>
      </c>
      <c r="L467" t="s">
        <v>535</v>
      </c>
      <c r="M467" s="1">
        <v>40296</v>
      </c>
      <c r="N467">
        <v>7.63</v>
      </c>
      <c r="O467">
        <v>568</v>
      </c>
      <c r="P467">
        <v>47</v>
      </c>
      <c r="Q467">
        <v>135</v>
      </c>
      <c r="R467">
        <v>4</v>
      </c>
      <c r="S467">
        <v>13</v>
      </c>
      <c r="T467">
        <v>347</v>
      </c>
      <c r="V467">
        <v>9</v>
      </c>
      <c r="W467">
        <v>181</v>
      </c>
    </row>
    <row r="468" spans="1:23" ht="12.75">
      <c r="A468">
        <v>467</v>
      </c>
      <c r="B468" s="3" t="s">
        <v>507</v>
      </c>
      <c r="D468" s="2" t="s">
        <v>534</v>
      </c>
      <c r="E468">
        <v>254310</v>
      </c>
      <c r="F468">
        <v>3916112</v>
      </c>
      <c r="J468">
        <v>1469</v>
      </c>
      <c r="K468">
        <v>7178</v>
      </c>
      <c r="L468" t="s">
        <v>535</v>
      </c>
      <c r="M468" s="1">
        <v>40441</v>
      </c>
      <c r="N468">
        <v>7.85</v>
      </c>
      <c r="O468">
        <v>523</v>
      </c>
      <c r="P468">
        <v>45</v>
      </c>
      <c r="Q468">
        <v>139</v>
      </c>
      <c r="R468">
        <v>4</v>
      </c>
      <c r="S468">
        <v>12</v>
      </c>
      <c r="T468">
        <v>356</v>
      </c>
      <c r="V468">
        <v>8</v>
      </c>
      <c r="W468">
        <v>180</v>
      </c>
    </row>
    <row r="469" spans="1:23" ht="12.75">
      <c r="A469">
        <v>468</v>
      </c>
      <c r="B469" s="3" t="s">
        <v>533</v>
      </c>
      <c r="D469" s="2" t="s">
        <v>534</v>
      </c>
      <c r="E469">
        <v>255425</v>
      </c>
      <c r="F469">
        <v>3916193</v>
      </c>
      <c r="J469">
        <v>1919</v>
      </c>
      <c r="K469">
        <v>7248.7</v>
      </c>
      <c r="L469" t="s">
        <v>535</v>
      </c>
      <c r="M469" s="1">
        <v>39579</v>
      </c>
      <c r="N469">
        <v>7.93</v>
      </c>
      <c r="O469">
        <v>523</v>
      </c>
      <c r="P469">
        <v>31</v>
      </c>
      <c r="Q469">
        <v>137</v>
      </c>
      <c r="R469">
        <v>3</v>
      </c>
      <c r="S469">
        <v>5</v>
      </c>
      <c r="T469">
        <v>205</v>
      </c>
      <c r="V469">
        <v>3</v>
      </c>
      <c r="W469">
        <v>201</v>
      </c>
    </row>
    <row r="470" spans="1:23" ht="12.75">
      <c r="A470">
        <v>469</v>
      </c>
      <c r="B470" s="3" t="s">
        <v>533</v>
      </c>
      <c r="D470" s="2" t="s">
        <v>534</v>
      </c>
      <c r="E470">
        <v>255425</v>
      </c>
      <c r="F470">
        <v>3916193</v>
      </c>
      <c r="J470">
        <v>1919</v>
      </c>
      <c r="K470">
        <v>7248.7</v>
      </c>
      <c r="L470" t="s">
        <v>535</v>
      </c>
      <c r="M470" s="1">
        <v>39687</v>
      </c>
      <c r="N470">
        <v>8.27</v>
      </c>
      <c r="O470">
        <v>506</v>
      </c>
      <c r="P470">
        <v>29.6000003814697</v>
      </c>
      <c r="Q470">
        <v>144</v>
      </c>
      <c r="R470">
        <v>3.63</v>
      </c>
      <c r="S470">
        <v>5.05000019073486</v>
      </c>
      <c r="T470">
        <v>213</v>
      </c>
      <c r="V470">
        <v>3</v>
      </c>
      <c r="W470">
        <v>188</v>
      </c>
    </row>
    <row r="471" spans="1:23" ht="12.75">
      <c r="A471">
        <v>470</v>
      </c>
      <c r="B471" s="3" t="s">
        <v>533</v>
      </c>
      <c r="D471" s="2" t="s">
        <v>534</v>
      </c>
      <c r="E471">
        <v>255425</v>
      </c>
      <c r="F471">
        <v>3916193</v>
      </c>
      <c r="J471">
        <v>1919</v>
      </c>
      <c r="K471">
        <v>7248.7</v>
      </c>
      <c r="L471" t="s">
        <v>535</v>
      </c>
      <c r="M471" s="1">
        <v>39936</v>
      </c>
      <c r="N471">
        <v>8.2</v>
      </c>
      <c r="O471">
        <v>524</v>
      </c>
      <c r="P471">
        <v>26</v>
      </c>
      <c r="Q471">
        <v>126</v>
      </c>
      <c r="R471">
        <v>3</v>
      </c>
      <c r="S471">
        <v>5</v>
      </c>
      <c r="T471">
        <v>214</v>
      </c>
      <c r="V471">
        <v>2</v>
      </c>
      <c r="W471">
        <v>194</v>
      </c>
    </row>
    <row r="472" spans="1:23" ht="12.75">
      <c r="A472">
        <v>471</v>
      </c>
      <c r="B472" s="3" t="s">
        <v>533</v>
      </c>
      <c r="D472" s="2" t="s">
        <v>534</v>
      </c>
      <c r="E472">
        <v>255425</v>
      </c>
      <c r="F472">
        <v>3916193</v>
      </c>
      <c r="J472">
        <v>1919</v>
      </c>
      <c r="K472">
        <v>7248.7</v>
      </c>
      <c r="L472" t="s">
        <v>535</v>
      </c>
      <c r="M472" s="1">
        <v>39987</v>
      </c>
      <c r="N472">
        <v>7.87</v>
      </c>
      <c r="O472">
        <v>529</v>
      </c>
      <c r="P472">
        <v>30</v>
      </c>
      <c r="Q472">
        <v>132</v>
      </c>
      <c r="R472">
        <v>3</v>
      </c>
      <c r="S472">
        <v>5</v>
      </c>
      <c r="T472">
        <v>214</v>
      </c>
      <c r="V472">
        <v>3</v>
      </c>
      <c r="W472">
        <v>208</v>
      </c>
    </row>
    <row r="473" spans="1:23" ht="12.75">
      <c r="A473">
        <v>472</v>
      </c>
      <c r="B473" s="3" t="s">
        <v>533</v>
      </c>
      <c r="D473" s="2" t="s">
        <v>534</v>
      </c>
      <c r="E473">
        <v>255425</v>
      </c>
      <c r="F473">
        <v>3916193</v>
      </c>
      <c r="J473">
        <v>1919</v>
      </c>
      <c r="K473">
        <v>7248.7</v>
      </c>
      <c r="L473" t="s">
        <v>535</v>
      </c>
      <c r="M473" s="1">
        <v>40470</v>
      </c>
      <c r="N473">
        <v>8.04</v>
      </c>
      <c r="O473">
        <v>532</v>
      </c>
      <c r="P473">
        <v>31</v>
      </c>
      <c r="Q473">
        <v>132</v>
      </c>
      <c r="R473">
        <v>3</v>
      </c>
      <c r="S473">
        <v>5</v>
      </c>
      <c r="T473">
        <v>221</v>
      </c>
      <c r="V473">
        <v>3</v>
      </c>
      <c r="W473">
        <v>213</v>
      </c>
    </row>
    <row r="474" spans="1:23" ht="12.75">
      <c r="A474">
        <v>473</v>
      </c>
      <c r="B474" s="3" t="s">
        <v>532</v>
      </c>
      <c r="D474" s="2" t="s">
        <v>534</v>
      </c>
      <c r="E474">
        <v>256063</v>
      </c>
      <c r="F474">
        <v>3915732</v>
      </c>
      <c r="J474">
        <v>2043</v>
      </c>
      <c r="K474">
        <v>7222.4</v>
      </c>
      <c r="L474" t="s">
        <v>535</v>
      </c>
      <c r="M474" s="1">
        <v>39757</v>
      </c>
      <c r="N474">
        <v>7.96</v>
      </c>
      <c r="O474">
        <v>437</v>
      </c>
      <c r="P474">
        <v>21</v>
      </c>
      <c r="Q474">
        <v>134</v>
      </c>
      <c r="R474">
        <v>2</v>
      </c>
      <c r="S474">
        <v>3</v>
      </c>
      <c r="T474">
        <v>198</v>
      </c>
      <c r="V474">
        <v>3</v>
      </c>
      <c r="W474">
        <v>152</v>
      </c>
    </row>
    <row r="475" spans="1:23" ht="12.75">
      <c r="A475">
        <v>474</v>
      </c>
      <c r="B475" s="3" t="s">
        <v>532</v>
      </c>
      <c r="D475" s="2" t="s">
        <v>534</v>
      </c>
      <c r="E475">
        <v>256063</v>
      </c>
      <c r="F475">
        <v>3915732</v>
      </c>
      <c r="J475">
        <v>2043</v>
      </c>
      <c r="K475">
        <v>7222.4</v>
      </c>
      <c r="L475" t="s">
        <v>535</v>
      </c>
      <c r="M475" s="1">
        <v>39863</v>
      </c>
      <c r="N475">
        <v>8.01</v>
      </c>
      <c r="O475">
        <v>425</v>
      </c>
      <c r="P475">
        <v>18</v>
      </c>
      <c r="Q475">
        <v>123</v>
      </c>
      <c r="R475">
        <v>3</v>
      </c>
      <c r="S475">
        <v>2</v>
      </c>
      <c r="T475">
        <v>205</v>
      </c>
      <c r="V475">
        <v>3</v>
      </c>
      <c r="W475">
        <v>148</v>
      </c>
    </row>
    <row r="476" spans="1:23" ht="12.75">
      <c r="A476">
        <v>475</v>
      </c>
      <c r="B476" s="3" t="s">
        <v>532</v>
      </c>
      <c r="D476" s="2" t="s">
        <v>534</v>
      </c>
      <c r="E476">
        <v>256063</v>
      </c>
      <c r="F476">
        <v>3915732</v>
      </c>
      <c r="J476">
        <v>2043</v>
      </c>
      <c r="K476">
        <v>7222.4</v>
      </c>
      <c r="L476" t="s">
        <v>535</v>
      </c>
      <c r="M476" s="1">
        <v>39960</v>
      </c>
      <c r="N476">
        <v>8.12</v>
      </c>
      <c r="O476">
        <v>435</v>
      </c>
      <c r="P476">
        <v>19</v>
      </c>
      <c r="Q476">
        <v>129</v>
      </c>
      <c r="R476">
        <v>2</v>
      </c>
      <c r="S476">
        <v>3</v>
      </c>
      <c r="T476">
        <v>198</v>
      </c>
      <c r="V476">
        <v>3</v>
      </c>
      <c r="W476">
        <v>156</v>
      </c>
    </row>
    <row r="477" spans="1:23" ht="12.75">
      <c r="A477">
        <v>476</v>
      </c>
      <c r="B477" s="3" t="s">
        <v>531</v>
      </c>
      <c r="D477" s="2" t="s">
        <v>534</v>
      </c>
      <c r="E477">
        <v>256317</v>
      </c>
      <c r="F477">
        <v>3916362</v>
      </c>
      <c r="J477">
        <v>2108</v>
      </c>
      <c r="K477">
        <v>7262.9</v>
      </c>
      <c r="L477" t="s">
        <v>535</v>
      </c>
      <c r="M477" s="1">
        <v>39545</v>
      </c>
      <c r="N477">
        <v>8.12</v>
      </c>
      <c r="O477">
        <v>506</v>
      </c>
      <c r="P477">
        <v>16</v>
      </c>
      <c r="Q477">
        <v>143</v>
      </c>
      <c r="R477">
        <v>3</v>
      </c>
      <c r="S477">
        <v>3</v>
      </c>
      <c r="T477">
        <v>203</v>
      </c>
      <c r="V477">
        <v>4</v>
      </c>
      <c r="W477">
        <v>210</v>
      </c>
    </row>
    <row r="478" spans="1:23" ht="12.75">
      <c r="A478">
        <v>477</v>
      </c>
      <c r="B478" s="3" t="s">
        <v>531</v>
      </c>
      <c r="D478" s="2" t="s">
        <v>534</v>
      </c>
      <c r="E478">
        <v>256317</v>
      </c>
      <c r="F478">
        <v>3916362</v>
      </c>
      <c r="J478">
        <v>2108</v>
      </c>
      <c r="K478">
        <v>7262.9</v>
      </c>
      <c r="L478" t="s">
        <v>535</v>
      </c>
      <c r="M478" s="1">
        <v>39758</v>
      </c>
      <c r="N478">
        <v>8.16</v>
      </c>
      <c r="O478">
        <v>509</v>
      </c>
      <c r="P478">
        <v>19</v>
      </c>
      <c r="Q478">
        <v>169</v>
      </c>
      <c r="R478">
        <v>3</v>
      </c>
      <c r="S478">
        <v>4</v>
      </c>
      <c r="T478">
        <v>203</v>
      </c>
      <c r="V478">
        <v>4</v>
      </c>
      <c r="W478">
        <v>204</v>
      </c>
    </row>
    <row r="479" spans="1:23" ht="12.75">
      <c r="A479">
        <v>478</v>
      </c>
      <c r="B479" s="3" t="s">
        <v>531</v>
      </c>
      <c r="D479" s="2" t="s">
        <v>534</v>
      </c>
      <c r="E479">
        <v>256317</v>
      </c>
      <c r="F479">
        <v>3916362</v>
      </c>
      <c r="J479">
        <v>2108</v>
      </c>
      <c r="K479">
        <v>7262.9</v>
      </c>
      <c r="L479" t="s">
        <v>535</v>
      </c>
      <c r="M479" s="1">
        <v>39861</v>
      </c>
      <c r="N479">
        <v>8.06</v>
      </c>
      <c r="O479">
        <v>526</v>
      </c>
      <c r="P479">
        <v>14</v>
      </c>
      <c r="Q479">
        <v>139</v>
      </c>
      <c r="R479">
        <v>2</v>
      </c>
      <c r="S479">
        <v>3</v>
      </c>
      <c r="T479">
        <v>200</v>
      </c>
      <c r="V479">
        <v>3</v>
      </c>
      <c r="W479">
        <v>205</v>
      </c>
    </row>
    <row r="480" spans="1:23" ht="12.75">
      <c r="A480">
        <v>479</v>
      </c>
      <c r="B480" s="3" t="s">
        <v>531</v>
      </c>
      <c r="D480" s="2" t="s">
        <v>534</v>
      </c>
      <c r="E480">
        <v>256317</v>
      </c>
      <c r="F480">
        <v>3916362</v>
      </c>
      <c r="J480">
        <v>2108</v>
      </c>
      <c r="K480">
        <v>7262.9</v>
      </c>
      <c r="L480" t="s">
        <v>535</v>
      </c>
      <c r="M480" s="1">
        <v>39987</v>
      </c>
      <c r="N480">
        <v>8</v>
      </c>
      <c r="O480">
        <v>525</v>
      </c>
      <c r="P480">
        <v>16</v>
      </c>
      <c r="Q480">
        <v>147</v>
      </c>
      <c r="R480">
        <v>2</v>
      </c>
      <c r="S480">
        <v>3</v>
      </c>
      <c r="T480">
        <v>209</v>
      </c>
      <c r="V480">
        <v>4</v>
      </c>
      <c r="W480">
        <v>209</v>
      </c>
    </row>
    <row r="481" spans="1:23" ht="12.75">
      <c r="A481">
        <v>480</v>
      </c>
      <c r="B481" s="3" t="s">
        <v>531</v>
      </c>
      <c r="D481" s="2" t="s">
        <v>534</v>
      </c>
      <c r="E481">
        <v>256317</v>
      </c>
      <c r="F481">
        <v>3916362</v>
      </c>
      <c r="J481">
        <v>2108</v>
      </c>
      <c r="K481">
        <v>7262.9</v>
      </c>
      <c r="L481" t="s">
        <v>535</v>
      </c>
      <c r="M481" s="1">
        <v>40353</v>
      </c>
      <c r="N481">
        <v>8.04</v>
      </c>
      <c r="O481">
        <v>493</v>
      </c>
      <c r="P481">
        <v>16</v>
      </c>
      <c r="Q481">
        <v>150</v>
      </c>
      <c r="R481">
        <v>2</v>
      </c>
      <c r="S481">
        <v>3</v>
      </c>
      <c r="T481">
        <v>216</v>
      </c>
      <c r="V481">
        <v>3</v>
      </c>
      <c r="W481">
        <v>209</v>
      </c>
    </row>
    <row r="482" spans="1:23" ht="12.75">
      <c r="A482">
        <v>481</v>
      </c>
      <c r="B482" s="3" t="s">
        <v>524</v>
      </c>
      <c r="D482" s="2" t="s">
        <v>534</v>
      </c>
      <c r="E482">
        <v>260350</v>
      </c>
      <c r="F482">
        <v>3913856</v>
      </c>
      <c r="J482">
        <v>3535</v>
      </c>
      <c r="K482">
        <v>7300</v>
      </c>
      <c r="L482" t="s">
        <v>535</v>
      </c>
      <c r="M482" s="1">
        <v>27030</v>
      </c>
      <c r="O482">
        <v>650</v>
      </c>
      <c r="P482">
        <v>4</v>
      </c>
      <c r="Q482">
        <v>240</v>
      </c>
      <c r="R482">
        <v>2</v>
      </c>
      <c r="S482">
        <v>0.5</v>
      </c>
      <c r="T482">
        <v>280</v>
      </c>
      <c r="V482">
        <v>10</v>
      </c>
      <c r="W482">
        <v>265</v>
      </c>
    </row>
    <row r="483" spans="1:23" ht="12.75">
      <c r="A483">
        <v>482</v>
      </c>
      <c r="B483" s="3" t="s">
        <v>537</v>
      </c>
      <c r="D483" s="2" t="s">
        <v>549</v>
      </c>
      <c r="E483">
        <v>275625</v>
      </c>
      <c r="F483">
        <v>3895975</v>
      </c>
      <c r="J483">
        <v>98.4251968503937</v>
      </c>
      <c r="K483">
        <v>7640.09186351706</v>
      </c>
      <c r="L483" t="s">
        <v>257</v>
      </c>
      <c r="M483" s="1">
        <v>34608</v>
      </c>
      <c r="N483">
        <v>7.27</v>
      </c>
      <c r="P483">
        <v>16.13</v>
      </c>
      <c r="Q483">
        <v>10.64</v>
      </c>
      <c r="R483">
        <v>3.85</v>
      </c>
      <c r="S483">
        <v>6.42</v>
      </c>
      <c r="T483">
        <v>119.8</v>
      </c>
      <c r="V483">
        <v>2.7</v>
      </c>
      <c r="W483">
        <v>2.3</v>
      </c>
    </row>
    <row r="484" spans="1:23" ht="12.75">
      <c r="A484">
        <v>483</v>
      </c>
      <c r="B484" s="3" t="s">
        <v>538</v>
      </c>
      <c r="D484" s="2" t="s">
        <v>549</v>
      </c>
      <c r="E484">
        <v>275725</v>
      </c>
      <c r="F484">
        <v>3895975</v>
      </c>
      <c r="J484">
        <v>118.110236220472</v>
      </c>
      <c r="K484">
        <v>7741.79790026247</v>
      </c>
      <c r="L484" t="s">
        <v>257</v>
      </c>
      <c r="M484" s="1">
        <v>34608</v>
      </c>
      <c r="N484">
        <v>7.81</v>
      </c>
      <c r="P484">
        <v>13.67</v>
      </c>
      <c r="Q484">
        <v>9.072</v>
      </c>
      <c r="R484">
        <v>3.55</v>
      </c>
      <c r="S484">
        <v>5.2</v>
      </c>
      <c r="T484">
        <v>91.68</v>
      </c>
      <c r="V484">
        <v>3</v>
      </c>
      <c r="W484">
        <v>2.1</v>
      </c>
    </row>
    <row r="485" spans="1:23" ht="12.75">
      <c r="A485">
        <v>484</v>
      </c>
      <c r="B485" s="3" t="s">
        <v>539</v>
      </c>
      <c r="D485" s="2" t="s">
        <v>549</v>
      </c>
      <c r="E485">
        <v>281429</v>
      </c>
      <c r="F485">
        <v>3895320</v>
      </c>
      <c r="J485">
        <v>450.1312335958</v>
      </c>
      <c r="K485">
        <v>6359.90813648294</v>
      </c>
      <c r="L485" t="s">
        <v>74</v>
      </c>
      <c r="M485" s="1">
        <v>34608</v>
      </c>
      <c r="N485">
        <v>8.05</v>
      </c>
      <c r="P485">
        <v>12.78</v>
      </c>
      <c r="Q485">
        <v>192.5</v>
      </c>
      <c r="R485">
        <v>2.72</v>
      </c>
      <c r="S485">
        <v>4.73</v>
      </c>
      <c r="T485">
        <v>362.38</v>
      </c>
      <c r="V485">
        <v>15</v>
      </c>
      <c r="W485">
        <v>163.2</v>
      </c>
    </row>
    <row r="486" spans="1:23" ht="12.75">
      <c r="A486">
        <v>485</v>
      </c>
      <c r="B486" s="3" t="s">
        <v>540</v>
      </c>
      <c r="D486" s="2" t="s">
        <v>549</v>
      </c>
      <c r="E486">
        <v>282401</v>
      </c>
      <c r="F486">
        <v>3898401</v>
      </c>
      <c r="J486">
        <v>759.842519685039</v>
      </c>
      <c r="K486">
        <v>6459.97375328084</v>
      </c>
      <c r="L486" t="s">
        <v>74</v>
      </c>
      <c r="M486" s="1">
        <v>34608</v>
      </c>
      <c r="N486">
        <v>7.94</v>
      </c>
      <c r="P486">
        <v>8.47</v>
      </c>
      <c r="Q486">
        <v>68.17</v>
      </c>
      <c r="R486">
        <v>2.01</v>
      </c>
      <c r="S486">
        <v>3.23</v>
      </c>
      <c r="T486">
        <v>213.53</v>
      </c>
      <c r="V486">
        <v>7.8</v>
      </c>
      <c r="W486">
        <v>23</v>
      </c>
    </row>
    <row r="487" spans="1:23" ht="12.75">
      <c r="A487">
        <v>486</v>
      </c>
      <c r="B487" s="3" t="s">
        <v>541</v>
      </c>
      <c r="D487" s="2" t="s">
        <v>549</v>
      </c>
      <c r="E487">
        <v>284088</v>
      </c>
      <c r="F487">
        <v>3894708</v>
      </c>
      <c r="J487">
        <v>549.868766404199</v>
      </c>
      <c r="K487">
        <v>6207.02099737533</v>
      </c>
      <c r="L487" t="s">
        <v>75</v>
      </c>
      <c r="M487" s="1">
        <v>34608</v>
      </c>
      <c r="N487">
        <v>8.59</v>
      </c>
      <c r="P487">
        <v>4.31</v>
      </c>
      <c r="Q487">
        <v>172.8</v>
      </c>
      <c r="R487">
        <v>1.39</v>
      </c>
      <c r="S487">
        <v>2.29</v>
      </c>
      <c r="T487">
        <v>393.7</v>
      </c>
      <c r="V487">
        <v>4.1</v>
      </c>
      <c r="W487">
        <v>0.05</v>
      </c>
    </row>
    <row r="488" spans="1:23" ht="12.75">
      <c r="A488">
        <v>487</v>
      </c>
      <c r="B488" s="3" t="s">
        <v>542</v>
      </c>
      <c r="D488" s="2" t="s">
        <v>549</v>
      </c>
      <c r="E488">
        <v>285438</v>
      </c>
      <c r="F488">
        <v>3897475</v>
      </c>
      <c r="J488">
        <v>475.0656167979</v>
      </c>
      <c r="K488">
        <v>6354.98687664042</v>
      </c>
      <c r="L488" t="s">
        <v>74</v>
      </c>
      <c r="M488" s="1">
        <v>34516</v>
      </c>
      <c r="N488">
        <v>8.26</v>
      </c>
      <c r="P488">
        <v>3.34</v>
      </c>
      <c r="Q488">
        <v>307</v>
      </c>
      <c r="R488">
        <v>6.37</v>
      </c>
      <c r="S488">
        <v>1.35</v>
      </c>
      <c r="T488">
        <v>464.48</v>
      </c>
      <c r="V488">
        <v>13.9</v>
      </c>
      <c r="W488">
        <v>225.6</v>
      </c>
    </row>
    <row r="489" spans="1:23" ht="12.75">
      <c r="A489">
        <v>488</v>
      </c>
      <c r="B489" s="3" t="s">
        <v>543</v>
      </c>
      <c r="D489" s="2" t="s">
        <v>549</v>
      </c>
      <c r="E489">
        <v>285438</v>
      </c>
      <c r="F489">
        <v>3897475</v>
      </c>
      <c r="J489">
        <v>653.871391076116</v>
      </c>
      <c r="K489">
        <v>6354.98687664042</v>
      </c>
      <c r="L489" t="s">
        <v>74</v>
      </c>
      <c r="M489" s="1">
        <v>34516</v>
      </c>
      <c r="N489">
        <v>8.17</v>
      </c>
      <c r="P489">
        <v>4.98</v>
      </c>
      <c r="Q489">
        <v>247.2</v>
      </c>
      <c r="R489">
        <v>2.17</v>
      </c>
      <c r="S489">
        <v>0.77</v>
      </c>
      <c r="T489">
        <v>585.8</v>
      </c>
      <c r="V489">
        <v>5.3</v>
      </c>
      <c r="W489">
        <v>80.8</v>
      </c>
    </row>
    <row r="490" spans="1:23" ht="12.75">
      <c r="A490">
        <v>489</v>
      </c>
      <c r="B490" s="3" t="s">
        <v>544</v>
      </c>
      <c r="D490" s="2" t="s">
        <v>549</v>
      </c>
      <c r="E490">
        <v>285438</v>
      </c>
      <c r="F490">
        <v>3897475</v>
      </c>
      <c r="J490">
        <v>538.713910761155</v>
      </c>
      <c r="K490">
        <v>6354.98687664042</v>
      </c>
      <c r="L490" t="s">
        <v>74</v>
      </c>
      <c r="M490" s="1">
        <v>34516</v>
      </c>
      <c r="N490">
        <v>8.46</v>
      </c>
      <c r="P490">
        <v>17.43</v>
      </c>
      <c r="Q490">
        <v>355.1</v>
      </c>
      <c r="R490">
        <v>1.71</v>
      </c>
      <c r="S490">
        <v>6.61</v>
      </c>
      <c r="T490">
        <v>535.89</v>
      </c>
      <c r="V490">
        <v>11.2</v>
      </c>
      <c r="W490">
        <v>370.4</v>
      </c>
    </row>
    <row r="491" spans="1:23" ht="12.75">
      <c r="A491">
        <v>490</v>
      </c>
      <c r="B491" s="3" t="s">
        <v>545</v>
      </c>
      <c r="D491" s="2" t="s">
        <v>549</v>
      </c>
      <c r="E491">
        <v>386500</v>
      </c>
      <c r="F491">
        <v>3896415</v>
      </c>
      <c r="J491">
        <v>188.320209973753</v>
      </c>
      <c r="K491">
        <v>6219.81627296588</v>
      </c>
      <c r="L491" t="s">
        <v>74</v>
      </c>
      <c r="M491" s="1">
        <v>34455</v>
      </c>
      <c r="N491">
        <v>7.9</v>
      </c>
      <c r="P491">
        <v>7.97</v>
      </c>
      <c r="Q491">
        <v>568.3</v>
      </c>
      <c r="R491">
        <v>3.36</v>
      </c>
      <c r="S491">
        <v>2.83</v>
      </c>
      <c r="T491">
        <v>653.48</v>
      </c>
      <c r="V491">
        <v>34.2</v>
      </c>
      <c r="W491">
        <v>409.4</v>
      </c>
    </row>
    <row r="492" spans="1:23" ht="12.75">
      <c r="A492">
        <v>491</v>
      </c>
      <c r="B492" s="3" t="s">
        <v>546</v>
      </c>
      <c r="D492" s="2" t="s">
        <v>549</v>
      </c>
      <c r="E492">
        <v>386500</v>
      </c>
      <c r="F492">
        <v>3896750</v>
      </c>
      <c r="J492">
        <v>257.54593175853</v>
      </c>
      <c r="K492">
        <v>6275.2624671916</v>
      </c>
      <c r="L492" t="s">
        <v>74</v>
      </c>
      <c r="M492" s="1">
        <v>34455</v>
      </c>
      <c r="N492">
        <v>7.8</v>
      </c>
      <c r="P492">
        <v>10.06</v>
      </c>
      <c r="Q492">
        <v>527.1</v>
      </c>
      <c r="R492">
        <v>4.1</v>
      </c>
      <c r="S492">
        <v>9.77</v>
      </c>
      <c r="T492">
        <v>664.11</v>
      </c>
      <c r="V492">
        <v>305.4</v>
      </c>
      <c r="W492">
        <v>260.3</v>
      </c>
    </row>
    <row r="493" spans="1:23" ht="12.75">
      <c r="A493">
        <v>492</v>
      </c>
      <c r="B493" s="3" t="s">
        <v>547</v>
      </c>
      <c r="D493" s="2" t="s">
        <v>549</v>
      </c>
      <c r="E493">
        <v>286650</v>
      </c>
      <c r="F493">
        <v>3896575</v>
      </c>
      <c r="J493">
        <v>209.97375328084</v>
      </c>
      <c r="K493">
        <v>6240.15748031496</v>
      </c>
      <c r="L493" t="s">
        <v>74</v>
      </c>
      <c r="M493" s="1">
        <v>34455</v>
      </c>
      <c r="N493">
        <v>8.1</v>
      </c>
      <c r="P493">
        <v>7.97</v>
      </c>
      <c r="Q493">
        <v>568.3</v>
      </c>
      <c r="R493">
        <v>3.36</v>
      </c>
      <c r="S493">
        <v>2.83</v>
      </c>
      <c r="T493">
        <v>746.01</v>
      </c>
      <c r="V493">
        <v>42.6</v>
      </c>
      <c r="W493">
        <v>588.9</v>
      </c>
    </row>
    <row r="494" spans="1:23" ht="12.75">
      <c r="A494">
        <v>493</v>
      </c>
      <c r="B494" s="3" t="s">
        <v>548</v>
      </c>
      <c r="D494" s="2" t="s">
        <v>549</v>
      </c>
      <c r="E494">
        <v>286875</v>
      </c>
      <c r="F494">
        <v>3896975</v>
      </c>
      <c r="J494">
        <v>329.724409448819</v>
      </c>
      <c r="K494">
        <v>6342.19160104987</v>
      </c>
      <c r="L494" t="s">
        <v>74</v>
      </c>
      <c r="M494" s="1">
        <v>34455</v>
      </c>
      <c r="N494">
        <v>8.1</v>
      </c>
      <c r="P494">
        <v>13</v>
      </c>
      <c r="Q494">
        <v>724.3</v>
      </c>
      <c r="R494">
        <v>4.3</v>
      </c>
      <c r="S494">
        <v>4.47</v>
      </c>
      <c r="T494">
        <v>612.67</v>
      </c>
      <c r="V494">
        <v>61.4</v>
      </c>
      <c r="W494">
        <v>1131.8</v>
      </c>
    </row>
    <row r="495" spans="1:23" ht="12.75">
      <c r="A495">
        <v>494</v>
      </c>
      <c r="B495" t="s">
        <v>584</v>
      </c>
      <c r="C495"/>
      <c r="D495" t="s">
        <v>585</v>
      </c>
      <c r="G495">
        <v>35.68094</v>
      </c>
      <c r="H495">
        <v>-107.1123</v>
      </c>
      <c r="J495">
        <v>6952</v>
      </c>
      <c r="L495" t="s">
        <v>586</v>
      </c>
      <c r="N495">
        <v>7.4</v>
      </c>
      <c r="O495">
        <v>18803</v>
      </c>
      <c r="P495">
        <v>553</v>
      </c>
      <c r="Q495">
        <v>6041</v>
      </c>
      <c r="S495">
        <v>71</v>
      </c>
      <c r="T495">
        <v>255</v>
      </c>
      <c r="V495">
        <v>5700</v>
      </c>
      <c r="W495">
        <v>6312</v>
      </c>
    </row>
    <row r="496" spans="1:23" ht="12.75">
      <c r="A496">
        <v>495</v>
      </c>
      <c r="B496" t="s">
        <v>587</v>
      </c>
      <c r="C496"/>
      <c r="D496" t="s">
        <v>585</v>
      </c>
      <c r="G496">
        <v>36.40126</v>
      </c>
      <c r="H496">
        <v>-108.0363</v>
      </c>
      <c r="J496">
        <v>11430</v>
      </c>
      <c r="L496" t="s">
        <v>586</v>
      </c>
      <c r="N496">
        <v>7.5</v>
      </c>
      <c r="O496">
        <v>11525</v>
      </c>
      <c r="P496">
        <v>250</v>
      </c>
      <c r="Q496">
        <v>3691</v>
      </c>
      <c r="S496">
        <v>20</v>
      </c>
      <c r="T496">
        <v>207</v>
      </c>
      <c r="V496">
        <v>820</v>
      </c>
      <c r="W496">
        <v>6642</v>
      </c>
    </row>
    <row r="497" spans="1:23" ht="12.75">
      <c r="A497">
        <v>496</v>
      </c>
      <c r="B497" t="s">
        <v>588</v>
      </c>
      <c r="C497"/>
      <c r="D497" t="s">
        <v>585</v>
      </c>
      <c r="G497">
        <v>36.97721</v>
      </c>
      <c r="H497">
        <v>-107.12494</v>
      </c>
      <c r="J497">
        <v>11553</v>
      </c>
      <c r="L497" t="s">
        <v>586</v>
      </c>
      <c r="N497">
        <v>6.9</v>
      </c>
      <c r="O497">
        <v>3209</v>
      </c>
      <c r="P497">
        <v>106.32</v>
      </c>
      <c r="Q497">
        <v>900.69</v>
      </c>
      <c r="S497">
        <v>19.06</v>
      </c>
      <c r="T497">
        <v>159.48</v>
      </c>
      <c r="V497">
        <v>168.5</v>
      </c>
      <c r="W497">
        <v>1855.55</v>
      </c>
    </row>
    <row r="498" spans="1:23" ht="12.75">
      <c r="A498">
        <v>497</v>
      </c>
      <c r="B498" t="s">
        <v>588</v>
      </c>
      <c r="C498"/>
      <c r="D498" t="s">
        <v>585</v>
      </c>
      <c r="G498">
        <v>36.97721</v>
      </c>
      <c r="H498">
        <v>-107.12494</v>
      </c>
      <c r="J498">
        <v>11553</v>
      </c>
      <c r="L498" t="s">
        <v>586</v>
      </c>
      <c r="N498">
        <v>7.1</v>
      </c>
      <c r="O498">
        <v>3262</v>
      </c>
      <c r="P498">
        <v>132.4</v>
      </c>
      <c r="Q498">
        <v>885.65</v>
      </c>
      <c r="S498">
        <v>18.05</v>
      </c>
      <c r="T498">
        <v>214.64</v>
      </c>
      <c r="V498">
        <v>156.47</v>
      </c>
      <c r="W498">
        <v>1855.55</v>
      </c>
    </row>
    <row r="499" spans="1:23" ht="12.75">
      <c r="A499">
        <v>498</v>
      </c>
      <c r="B499" t="s">
        <v>588</v>
      </c>
      <c r="C499"/>
      <c r="D499" t="s">
        <v>585</v>
      </c>
      <c r="G499">
        <v>36.97721</v>
      </c>
      <c r="H499">
        <v>-107.12494</v>
      </c>
      <c r="J499">
        <v>11553</v>
      </c>
      <c r="L499" t="s">
        <v>586</v>
      </c>
      <c r="N499">
        <v>7.5</v>
      </c>
      <c r="O499">
        <v>2936</v>
      </c>
      <c r="P499">
        <v>66.2</v>
      </c>
      <c r="Q499">
        <v>858.57</v>
      </c>
      <c r="S499">
        <v>10.03</v>
      </c>
      <c r="T499">
        <v>268.8</v>
      </c>
      <c r="V499">
        <v>128.38</v>
      </c>
      <c r="W499">
        <v>1604.8</v>
      </c>
    </row>
    <row r="500" spans="1:23" ht="12.75">
      <c r="A500">
        <v>499</v>
      </c>
      <c r="B500" t="s">
        <v>588</v>
      </c>
      <c r="C500"/>
      <c r="D500" t="s">
        <v>585</v>
      </c>
      <c r="G500">
        <v>36.97721</v>
      </c>
      <c r="H500">
        <v>-107.12494</v>
      </c>
      <c r="J500">
        <v>11553</v>
      </c>
      <c r="L500" t="s">
        <v>586</v>
      </c>
      <c r="N500">
        <v>7.3</v>
      </c>
      <c r="O500">
        <v>3212</v>
      </c>
      <c r="P500">
        <v>100.3</v>
      </c>
      <c r="Q500">
        <v>898.69</v>
      </c>
      <c r="S500">
        <v>13.04</v>
      </c>
      <c r="T500">
        <v>367.1</v>
      </c>
      <c r="V500">
        <v>128.38</v>
      </c>
      <c r="W500">
        <v>1705.1</v>
      </c>
    </row>
    <row r="501" spans="1:23" ht="12.75">
      <c r="A501">
        <v>500</v>
      </c>
      <c r="B501" s="22">
        <v>3004320944</v>
      </c>
      <c r="C501" s="22"/>
      <c r="D501" t="s">
        <v>589</v>
      </c>
      <c r="G501">
        <v>35.93117</v>
      </c>
      <c r="H501">
        <v>-107.24288</v>
      </c>
      <c r="J501">
        <v>6100</v>
      </c>
      <c r="L501" t="s">
        <v>586</v>
      </c>
      <c r="M501" s="1">
        <v>35866</v>
      </c>
      <c r="N501">
        <v>7.37</v>
      </c>
      <c r="O501">
        <v>8899</v>
      </c>
      <c r="P501">
        <v>120</v>
      </c>
      <c r="Q501">
        <v>2792</v>
      </c>
      <c r="S501">
        <v>7</v>
      </c>
      <c r="T501">
        <v>415</v>
      </c>
      <c r="V501">
        <v>739</v>
      </c>
      <c r="W501">
        <v>4826</v>
      </c>
    </row>
    <row r="502" spans="1:23" ht="12.75">
      <c r="A502">
        <v>501</v>
      </c>
      <c r="B502" t="s">
        <v>590</v>
      </c>
      <c r="C502"/>
      <c r="D502" t="s">
        <v>585</v>
      </c>
      <c r="G502">
        <v>36.57191</v>
      </c>
      <c r="H502">
        <v>-108.21007</v>
      </c>
      <c r="J502">
        <v>6395</v>
      </c>
      <c r="L502" t="s">
        <v>591</v>
      </c>
      <c r="N502">
        <v>6.7</v>
      </c>
      <c r="O502">
        <v>30326</v>
      </c>
      <c r="P502">
        <v>500.74</v>
      </c>
      <c r="Q502">
        <v>11009.02</v>
      </c>
      <c r="S502">
        <v>96.26</v>
      </c>
      <c r="T502">
        <v>636.93</v>
      </c>
      <c r="V502">
        <v>16847.87</v>
      </c>
      <c r="W502">
        <v>1235.97</v>
      </c>
    </row>
    <row r="503" spans="1:23" ht="12.75">
      <c r="A503">
        <v>502</v>
      </c>
      <c r="B503" t="s">
        <v>590</v>
      </c>
      <c r="C503"/>
      <c r="D503" t="s">
        <v>585</v>
      </c>
      <c r="G503">
        <v>36.57191</v>
      </c>
      <c r="H503">
        <v>-108.21007</v>
      </c>
      <c r="J503">
        <v>6395</v>
      </c>
      <c r="L503" t="s">
        <v>591</v>
      </c>
      <c r="M503" s="1">
        <v>20467</v>
      </c>
      <c r="N503">
        <v>7.2</v>
      </c>
      <c r="O503">
        <v>17018</v>
      </c>
      <c r="P503">
        <v>286.34</v>
      </c>
      <c r="Q503">
        <v>5372.17</v>
      </c>
      <c r="S503">
        <v>33.63</v>
      </c>
      <c r="T503">
        <v>882.45</v>
      </c>
      <c r="V503">
        <v>2529.16</v>
      </c>
      <c r="W503">
        <v>7914.57</v>
      </c>
    </row>
    <row r="504" spans="1:23" ht="12.75">
      <c r="A504">
        <v>503</v>
      </c>
      <c r="B504" t="s">
        <v>592</v>
      </c>
      <c r="C504"/>
      <c r="D504" t="s">
        <v>585</v>
      </c>
      <c r="G504">
        <v>36.32208</v>
      </c>
      <c r="H504">
        <v>-107.66532</v>
      </c>
      <c r="J504">
        <v>6940</v>
      </c>
      <c r="L504" t="s">
        <v>591</v>
      </c>
      <c r="M504" s="1">
        <v>20969</v>
      </c>
      <c r="N504">
        <v>9.3</v>
      </c>
      <c r="O504">
        <v>3280</v>
      </c>
      <c r="P504">
        <v>10</v>
      </c>
      <c r="Q504">
        <v>1090</v>
      </c>
      <c r="S504">
        <v>4</v>
      </c>
      <c r="T504">
        <v>1060</v>
      </c>
      <c r="U504">
        <v>18</v>
      </c>
      <c r="V504">
        <v>690</v>
      </c>
      <c r="W504">
        <v>254</v>
      </c>
    </row>
    <row r="505" spans="1:23" ht="12.75">
      <c r="A505">
        <v>504</v>
      </c>
      <c r="B505" t="s">
        <v>593</v>
      </c>
      <c r="C505"/>
      <c r="D505" t="s">
        <v>585</v>
      </c>
      <c r="G505">
        <v>36.79865</v>
      </c>
      <c r="H505">
        <v>-108.49914</v>
      </c>
      <c r="J505">
        <v>10808</v>
      </c>
      <c r="L505" t="s">
        <v>591</v>
      </c>
      <c r="M505" s="1">
        <v>20922</v>
      </c>
      <c r="N505">
        <v>7.9</v>
      </c>
      <c r="O505">
        <v>5947</v>
      </c>
      <c r="P505">
        <v>313.08</v>
      </c>
      <c r="Q505">
        <v>1491.21</v>
      </c>
      <c r="S505">
        <v>48.79</v>
      </c>
      <c r="T505">
        <v>272.42</v>
      </c>
      <c r="V505">
        <v>57.94</v>
      </c>
      <c r="W505">
        <v>3764.1</v>
      </c>
    </row>
    <row r="506" spans="1:23" ht="12.75">
      <c r="A506">
        <v>505</v>
      </c>
      <c r="B506">
        <v>3004321065</v>
      </c>
      <c r="C506"/>
      <c r="D506" t="s">
        <v>589</v>
      </c>
      <c r="G506">
        <v>35.89792</v>
      </c>
      <c r="H506">
        <v>-107.272</v>
      </c>
      <c r="J506">
        <v>5251</v>
      </c>
      <c r="L506" t="s">
        <v>591</v>
      </c>
      <c r="M506" s="1">
        <v>40094</v>
      </c>
      <c r="N506">
        <v>7.58</v>
      </c>
      <c r="O506">
        <v>12131</v>
      </c>
      <c r="P506">
        <v>289</v>
      </c>
      <c r="Q506">
        <v>2785</v>
      </c>
      <c r="R506">
        <v>170</v>
      </c>
      <c r="S506">
        <v>505</v>
      </c>
      <c r="T506">
        <v>451</v>
      </c>
      <c r="U506" t="s">
        <v>594</v>
      </c>
      <c r="V506">
        <v>800</v>
      </c>
      <c r="W506">
        <v>7300</v>
      </c>
    </row>
    <row r="507" spans="1:23" ht="12.75">
      <c r="A507">
        <v>506</v>
      </c>
      <c r="B507" t="s">
        <v>595</v>
      </c>
      <c r="C507"/>
      <c r="D507" t="s">
        <v>585</v>
      </c>
      <c r="G507">
        <v>36.42279</v>
      </c>
      <c r="H507">
        <v>-108.09865</v>
      </c>
      <c r="J507">
        <v>4995</v>
      </c>
      <c r="L507" t="s">
        <v>596</v>
      </c>
      <c r="M507" s="1">
        <v>20802</v>
      </c>
      <c r="N507">
        <v>9.2</v>
      </c>
      <c r="O507">
        <v>1556</v>
      </c>
      <c r="P507">
        <v>11</v>
      </c>
      <c r="Q507">
        <v>628</v>
      </c>
      <c r="S507">
        <v>9</v>
      </c>
      <c r="T507">
        <v>1050</v>
      </c>
      <c r="U507">
        <v>217</v>
      </c>
      <c r="V507">
        <v>72</v>
      </c>
      <c r="W507">
        <v>102</v>
      </c>
    </row>
    <row r="508" spans="1:23" ht="12.75">
      <c r="A508">
        <v>507</v>
      </c>
      <c r="B508" t="s">
        <v>597</v>
      </c>
      <c r="C508"/>
      <c r="D508" t="s">
        <v>585</v>
      </c>
      <c r="G508">
        <v>36.41773</v>
      </c>
      <c r="H508">
        <v>-107.37137</v>
      </c>
      <c r="J508">
        <v>5402</v>
      </c>
      <c r="L508" t="s">
        <v>596</v>
      </c>
      <c r="M508" s="1">
        <v>26694</v>
      </c>
      <c r="O508">
        <v>7573</v>
      </c>
      <c r="P508">
        <v>20</v>
      </c>
      <c r="Q508">
        <v>2920</v>
      </c>
      <c r="R508">
        <v>160</v>
      </c>
      <c r="S508">
        <v>12</v>
      </c>
      <c r="T508">
        <v>2989</v>
      </c>
      <c r="U508">
        <v>204</v>
      </c>
      <c r="V508">
        <v>2620</v>
      </c>
      <c r="W508">
        <v>165</v>
      </c>
    </row>
    <row r="509" spans="1:23" ht="12.75">
      <c r="A509">
        <v>508</v>
      </c>
      <c r="B509" t="s">
        <v>598</v>
      </c>
      <c r="C509"/>
      <c r="D509" t="s">
        <v>585</v>
      </c>
      <c r="G509">
        <v>36.73856</v>
      </c>
      <c r="H509">
        <v>-107.97432</v>
      </c>
      <c r="J509">
        <v>6576</v>
      </c>
      <c r="L509" t="s">
        <v>596</v>
      </c>
      <c r="M509" s="1">
        <v>22969</v>
      </c>
      <c r="N509">
        <v>7.5</v>
      </c>
      <c r="O509">
        <v>39445</v>
      </c>
      <c r="P509">
        <v>308.4</v>
      </c>
      <c r="Q509">
        <v>14403.31</v>
      </c>
      <c r="S509">
        <v>175.79</v>
      </c>
      <c r="T509">
        <v>1417.61</v>
      </c>
      <c r="V509">
        <v>20416.08</v>
      </c>
      <c r="W509">
        <v>2724.2</v>
      </c>
    </row>
    <row r="510" spans="1:23" ht="12.75">
      <c r="A510">
        <v>509</v>
      </c>
      <c r="B510" t="s">
        <v>599</v>
      </c>
      <c r="C510"/>
      <c r="D510" t="s">
        <v>585</v>
      </c>
      <c r="G510">
        <v>36.61675</v>
      </c>
      <c r="H510">
        <v>-107.92153</v>
      </c>
      <c r="J510">
        <v>6604</v>
      </c>
      <c r="L510" t="s">
        <v>596</v>
      </c>
      <c r="N510">
        <v>8.2</v>
      </c>
      <c r="O510">
        <v>6051</v>
      </c>
      <c r="P510">
        <v>78</v>
      </c>
      <c r="Q510">
        <v>2096</v>
      </c>
      <c r="S510">
        <v>44</v>
      </c>
      <c r="T510">
        <v>793</v>
      </c>
      <c r="V510">
        <v>1900</v>
      </c>
      <c r="W510">
        <v>1543</v>
      </c>
    </row>
    <row r="511" spans="1:23" ht="12.75">
      <c r="A511">
        <v>510</v>
      </c>
      <c r="B511" t="s">
        <v>600</v>
      </c>
      <c r="C511"/>
      <c r="D511" t="s">
        <v>585</v>
      </c>
      <c r="G511">
        <v>36.71928</v>
      </c>
      <c r="H511">
        <v>-108.5635</v>
      </c>
      <c r="J511">
        <v>657</v>
      </c>
      <c r="L511" t="s">
        <v>601</v>
      </c>
      <c r="M511" s="1">
        <v>20905</v>
      </c>
      <c r="N511">
        <v>8.7</v>
      </c>
      <c r="O511">
        <v>3503</v>
      </c>
      <c r="P511">
        <v>28.08</v>
      </c>
      <c r="Q511">
        <v>1080.23</v>
      </c>
      <c r="S511">
        <v>1</v>
      </c>
      <c r="T511">
        <v>1186.55</v>
      </c>
      <c r="U511">
        <v>144.43</v>
      </c>
      <c r="V511">
        <v>269.81</v>
      </c>
      <c r="W511">
        <v>793.37</v>
      </c>
    </row>
    <row r="512" spans="1:23" ht="12.75">
      <c r="A512">
        <v>511</v>
      </c>
      <c r="B512" t="s">
        <v>602</v>
      </c>
      <c r="C512"/>
      <c r="D512" t="s">
        <v>585</v>
      </c>
      <c r="G512">
        <v>36.72083</v>
      </c>
      <c r="H512">
        <v>-108.56573</v>
      </c>
      <c r="J512">
        <v>664</v>
      </c>
      <c r="L512" t="s">
        <v>601</v>
      </c>
      <c r="M512" s="1">
        <v>25639</v>
      </c>
      <c r="N512">
        <v>9</v>
      </c>
      <c r="O512">
        <v>2899</v>
      </c>
      <c r="P512">
        <v>7</v>
      </c>
      <c r="Q512">
        <v>1142</v>
      </c>
      <c r="R512">
        <v>5</v>
      </c>
      <c r="S512">
        <v>3</v>
      </c>
      <c r="T512">
        <v>1269</v>
      </c>
      <c r="U512">
        <v>420</v>
      </c>
      <c r="V512">
        <v>200</v>
      </c>
      <c r="W512">
        <v>497</v>
      </c>
    </row>
    <row r="513" spans="1:23" ht="12.75">
      <c r="A513">
        <v>512</v>
      </c>
      <c r="B513" t="s">
        <v>603</v>
      </c>
      <c r="C513"/>
      <c r="D513" t="s">
        <v>585</v>
      </c>
      <c r="G513">
        <v>36.71972</v>
      </c>
      <c r="H513">
        <v>-108.56566</v>
      </c>
      <c r="J513">
        <v>664</v>
      </c>
      <c r="L513" t="s">
        <v>601</v>
      </c>
      <c r="M513" s="1">
        <v>25639</v>
      </c>
      <c r="N513">
        <v>7.8</v>
      </c>
      <c r="O513">
        <v>3042</v>
      </c>
      <c r="P513">
        <v>42</v>
      </c>
      <c r="Q513">
        <v>1126</v>
      </c>
      <c r="R513">
        <v>7</v>
      </c>
      <c r="S513">
        <v>5</v>
      </c>
      <c r="T513">
        <v>2098</v>
      </c>
      <c r="V513">
        <v>200</v>
      </c>
      <c r="W513">
        <v>629</v>
      </c>
    </row>
    <row r="514" spans="1:23" ht="12.75">
      <c r="A514">
        <v>513</v>
      </c>
      <c r="B514" t="s">
        <v>604</v>
      </c>
      <c r="C514"/>
      <c r="D514" t="s">
        <v>585</v>
      </c>
      <c r="G514">
        <v>36.72116</v>
      </c>
      <c r="H514">
        <v>-108.56267</v>
      </c>
      <c r="J514">
        <v>715</v>
      </c>
      <c r="L514" t="s">
        <v>601</v>
      </c>
      <c r="M514" s="1">
        <v>25639</v>
      </c>
      <c r="N514">
        <v>8.5</v>
      </c>
      <c r="O514">
        <v>3006</v>
      </c>
      <c r="P514">
        <v>7</v>
      </c>
      <c r="Q514">
        <v>1074</v>
      </c>
      <c r="R514">
        <v>6</v>
      </c>
      <c r="S514">
        <v>2</v>
      </c>
      <c r="T514">
        <v>878</v>
      </c>
      <c r="U514">
        <v>72</v>
      </c>
      <c r="V514">
        <v>160</v>
      </c>
      <c r="W514">
        <v>1253</v>
      </c>
    </row>
    <row r="515" spans="1:23" ht="12.75">
      <c r="A515">
        <v>514</v>
      </c>
      <c r="B515" t="s">
        <v>605</v>
      </c>
      <c r="C515"/>
      <c r="D515" t="s">
        <v>585</v>
      </c>
      <c r="G515">
        <v>36.75028</v>
      </c>
      <c r="H515">
        <v>-108.56638</v>
      </c>
      <c r="J515">
        <v>736</v>
      </c>
      <c r="L515" t="s">
        <v>601</v>
      </c>
      <c r="M515" s="1">
        <v>24549</v>
      </c>
      <c r="N515">
        <v>8.4</v>
      </c>
      <c r="O515">
        <v>2955</v>
      </c>
      <c r="P515">
        <v>10</v>
      </c>
      <c r="Q515">
        <v>918</v>
      </c>
      <c r="R515">
        <v>5</v>
      </c>
      <c r="S515">
        <v>7</v>
      </c>
      <c r="T515">
        <v>525</v>
      </c>
      <c r="U515">
        <v>48</v>
      </c>
      <c r="V515">
        <v>142</v>
      </c>
      <c r="W515">
        <v>1300</v>
      </c>
    </row>
    <row r="516" spans="1:23" ht="12.75">
      <c r="A516">
        <v>515</v>
      </c>
      <c r="B516" t="s">
        <v>606</v>
      </c>
      <c r="C516"/>
      <c r="D516" t="s">
        <v>585</v>
      </c>
      <c r="G516">
        <v>36.71591</v>
      </c>
      <c r="H516">
        <v>-108.56366</v>
      </c>
      <c r="J516">
        <v>765</v>
      </c>
      <c r="L516" t="s">
        <v>601</v>
      </c>
      <c r="M516" s="1">
        <v>20894</v>
      </c>
      <c r="N516">
        <v>9</v>
      </c>
      <c r="O516">
        <v>4492</v>
      </c>
      <c r="P516">
        <v>12.04</v>
      </c>
      <c r="Q516">
        <v>1427.27</v>
      </c>
      <c r="S516">
        <v>1</v>
      </c>
      <c r="T516">
        <v>954.86</v>
      </c>
      <c r="U516">
        <v>144.43</v>
      </c>
      <c r="V516">
        <v>213.64</v>
      </c>
      <c r="W516">
        <v>1739.2</v>
      </c>
    </row>
    <row r="517" spans="1:23" ht="12.75">
      <c r="A517">
        <v>516</v>
      </c>
      <c r="B517" t="s">
        <v>607</v>
      </c>
      <c r="C517"/>
      <c r="D517" t="s">
        <v>585</v>
      </c>
      <c r="G517">
        <v>36.76559</v>
      </c>
      <c r="H517">
        <v>-108.58051</v>
      </c>
      <c r="J517">
        <v>767</v>
      </c>
      <c r="L517" t="s">
        <v>601</v>
      </c>
      <c r="M517" s="1">
        <v>24468</v>
      </c>
      <c r="N517">
        <v>9.6</v>
      </c>
      <c r="O517">
        <v>2255</v>
      </c>
      <c r="P517">
        <v>3</v>
      </c>
      <c r="Q517">
        <v>769</v>
      </c>
      <c r="R517">
        <v>4</v>
      </c>
      <c r="S517">
        <v>3</v>
      </c>
      <c r="T517">
        <v>817</v>
      </c>
      <c r="U517">
        <v>444</v>
      </c>
      <c r="V517">
        <v>184</v>
      </c>
      <c r="W517">
        <v>31</v>
      </c>
    </row>
    <row r="518" spans="1:23" ht="12.75">
      <c r="A518">
        <v>517</v>
      </c>
      <c r="B518" t="s">
        <v>608</v>
      </c>
      <c r="C518"/>
      <c r="D518" t="s">
        <v>585</v>
      </c>
      <c r="G518">
        <v>36.7656</v>
      </c>
      <c r="H518">
        <v>-108.58508</v>
      </c>
      <c r="J518">
        <v>767</v>
      </c>
      <c r="L518" t="s">
        <v>601</v>
      </c>
      <c r="M518" s="1">
        <v>24562</v>
      </c>
      <c r="N518">
        <v>8.9</v>
      </c>
      <c r="O518">
        <v>3305</v>
      </c>
      <c r="P518">
        <v>2</v>
      </c>
      <c r="Q518">
        <v>1040</v>
      </c>
      <c r="R518">
        <v>2</v>
      </c>
      <c r="S518">
        <v>3</v>
      </c>
      <c r="T518">
        <v>1430</v>
      </c>
      <c r="U518">
        <v>216</v>
      </c>
      <c r="V518">
        <v>312</v>
      </c>
      <c r="W518">
        <v>300</v>
      </c>
    </row>
    <row r="519" spans="1:23" ht="12.75">
      <c r="A519">
        <v>518</v>
      </c>
      <c r="B519" t="s">
        <v>609</v>
      </c>
      <c r="C519"/>
      <c r="D519" t="s">
        <v>585</v>
      </c>
      <c r="G519">
        <v>36.71352</v>
      </c>
      <c r="H519">
        <v>-108.56388</v>
      </c>
      <c r="J519">
        <v>776</v>
      </c>
      <c r="L519" t="s">
        <v>601</v>
      </c>
      <c r="M519" s="1">
        <v>20905</v>
      </c>
      <c r="N519">
        <v>8.8</v>
      </c>
      <c r="O519">
        <v>3306</v>
      </c>
      <c r="P519">
        <v>26.08</v>
      </c>
      <c r="Q519">
        <v>1030.08</v>
      </c>
      <c r="S519">
        <v>2.01</v>
      </c>
      <c r="T519">
        <v>893.67</v>
      </c>
      <c r="U519">
        <v>120.36</v>
      </c>
      <c r="V519">
        <v>255.77</v>
      </c>
      <c r="W519">
        <v>978.93</v>
      </c>
    </row>
    <row r="520" spans="1:23" ht="12.75">
      <c r="A520">
        <v>519</v>
      </c>
      <c r="B520" t="s">
        <v>610</v>
      </c>
      <c r="C520"/>
      <c r="D520" t="s">
        <v>585</v>
      </c>
      <c r="G520">
        <v>36.76591</v>
      </c>
      <c r="H520">
        <v>-108.58474</v>
      </c>
      <c r="J520">
        <v>776</v>
      </c>
      <c r="L520" t="s">
        <v>601</v>
      </c>
      <c r="M520" s="1">
        <v>24468</v>
      </c>
      <c r="N520">
        <v>9</v>
      </c>
      <c r="O520">
        <v>3002</v>
      </c>
      <c r="P520">
        <v>8</v>
      </c>
      <c r="Q520">
        <v>968</v>
      </c>
      <c r="R520">
        <v>6</v>
      </c>
      <c r="S520">
        <v>10</v>
      </c>
      <c r="T520">
        <v>952</v>
      </c>
      <c r="U520">
        <v>300</v>
      </c>
      <c r="V520">
        <v>298</v>
      </c>
      <c r="W520">
        <v>460</v>
      </c>
    </row>
    <row r="521" spans="1:23" ht="12.75">
      <c r="A521">
        <v>520</v>
      </c>
      <c r="B521" t="s">
        <v>611</v>
      </c>
      <c r="C521"/>
      <c r="D521" t="s">
        <v>585</v>
      </c>
      <c r="G521">
        <v>36.7173</v>
      </c>
      <c r="H521">
        <v>-108.56608</v>
      </c>
      <c r="J521">
        <v>795</v>
      </c>
      <c r="L521" t="s">
        <v>601</v>
      </c>
      <c r="M521" s="1">
        <v>20905</v>
      </c>
      <c r="N521">
        <v>8.6</v>
      </c>
      <c r="O521">
        <v>3132</v>
      </c>
      <c r="P521">
        <v>27.08</v>
      </c>
      <c r="Q521">
        <v>916.74</v>
      </c>
      <c r="S521">
        <v>3.01</v>
      </c>
      <c r="T521">
        <v>1346.03</v>
      </c>
      <c r="U521">
        <v>144.43</v>
      </c>
      <c r="V521">
        <v>14.04</v>
      </c>
      <c r="W521">
        <v>681.04</v>
      </c>
    </row>
    <row r="522" spans="1:23" ht="12.75">
      <c r="A522">
        <v>521</v>
      </c>
      <c r="B522" t="s">
        <v>612</v>
      </c>
      <c r="C522"/>
      <c r="D522" t="s">
        <v>585</v>
      </c>
      <c r="G522">
        <v>36.73359</v>
      </c>
      <c r="H522">
        <v>-108.56445</v>
      </c>
      <c r="J522">
        <v>805</v>
      </c>
      <c r="L522" t="s">
        <v>601</v>
      </c>
      <c r="M522" s="1">
        <v>25266</v>
      </c>
      <c r="N522">
        <v>9.1</v>
      </c>
      <c r="O522">
        <v>3309</v>
      </c>
      <c r="P522">
        <v>3</v>
      </c>
      <c r="Q522">
        <v>1000</v>
      </c>
      <c r="R522">
        <v>3</v>
      </c>
      <c r="S522">
        <v>7</v>
      </c>
      <c r="T522">
        <v>1840</v>
      </c>
      <c r="U522">
        <v>276</v>
      </c>
      <c r="V522">
        <v>168</v>
      </c>
      <c r="W522">
        <v>12</v>
      </c>
    </row>
    <row r="523" spans="1:23" ht="12.75">
      <c r="A523">
        <v>522</v>
      </c>
      <c r="B523" t="s">
        <v>613</v>
      </c>
      <c r="C523"/>
      <c r="D523" t="s">
        <v>585</v>
      </c>
      <c r="G523">
        <v>36.71761</v>
      </c>
      <c r="H523">
        <v>-108.56378</v>
      </c>
      <c r="J523">
        <v>835</v>
      </c>
      <c r="L523" t="s">
        <v>601</v>
      </c>
      <c r="M523" s="1">
        <v>24748</v>
      </c>
      <c r="N523">
        <v>8.4</v>
      </c>
      <c r="O523">
        <v>2770</v>
      </c>
      <c r="P523">
        <v>136</v>
      </c>
      <c r="Q523">
        <v>882</v>
      </c>
      <c r="R523">
        <v>8</v>
      </c>
      <c r="S523">
        <v>44</v>
      </c>
      <c r="T523">
        <v>1208</v>
      </c>
      <c r="U523">
        <v>60</v>
      </c>
      <c r="V523">
        <v>650</v>
      </c>
      <c r="W523">
        <v>395</v>
      </c>
    </row>
    <row r="524" spans="1:23" ht="12.75">
      <c r="A524">
        <v>523</v>
      </c>
      <c r="B524" t="s">
        <v>614</v>
      </c>
      <c r="C524"/>
      <c r="D524" t="s">
        <v>585</v>
      </c>
      <c r="G524">
        <v>36.72927</v>
      </c>
      <c r="H524">
        <v>-108.56724</v>
      </c>
      <c r="J524">
        <v>859</v>
      </c>
      <c r="L524" t="s">
        <v>601</v>
      </c>
      <c r="M524" s="1">
        <v>21170</v>
      </c>
      <c r="N524">
        <v>8.7</v>
      </c>
      <c r="O524">
        <v>2127</v>
      </c>
      <c r="P524">
        <v>18.05</v>
      </c>
      <c r="Q524">
        <v>720.15</v>
      </c>
      <c r="S524">
        <v>1</v>
      </c>
      <c r="T524">
        <v>673.01</v>
      </c>
      <c r="U524">
        <v>481.44</v>
      </c>
      <c r="V524">
        <v>43.13</v>
      </c>
      <c r="W524">
        <v>190.57</v>
      </c>
    </row>
    <row r="525" spans="1:23" ht="12.75">
      <c r="A525">
        <v>524</v>
      </c>
      <c r="B525" t="s">
        <v>615</v>
      </c>
      <c r="C525"/>
      <c r="D525" t="s">
        <v>585</v>
      </c>
      <c r="G525">
        <v>36.76907</v>
      </c>
      <c r="H525">
        <v>-108.57571</v>
      </c>
      <c r="J525">
        <v>868</v>
      </c>
      <c r="L525" t="s">
        <v>601</v>
      </c>
      <c r="M525" s="1">
        <v>24533</v>
      </c>
      <c r="N525">
        <v>9</v>
      </c>
      <c r="O525">
        <v>3146</v>
      </c>
      <c r="P525">
        <v>3</v>
      </c>
      <c r="Q525">
        <v>995</v>
      </c>
      <c r="R525">
        <v>11</v>
      </c>
      <c r="S525">
        <v>1</v>
      </c>
      <c r="T525">
        <v>1290</v>
      </c>
      <c r="U525">
        <v>252</v>
      </c>
      <c r="V525">
        <v>284</v>
      </c>
      <c r="W525">
        <v>310</v>
      </c>
    </row>
    <row r="526" spans="1:23" ht="12.75">
      <c r="A526">
        <v>525</v>
      </c>
      <c r="B526" t="s">
        <v>616</v>
      </c>
      <c r="C526"/>
      <c r="D526" t="s">
        <v>585</v>
      </c>
      <c r="G526">
        <v>36.74867</v>
      </c>
      <c r="H526">
        <v>-108.59844</v>
      </c>
      <c r="J526">
        <v>950</v>
      </c>
      <c r="L526" t="s">
        <v>601</v>
      </c>
      <c r="M526" s="1">
        <v>24564</v>
      </c>
      <c r="N526">
        <v>8.8</v>
      </c>
      <c r="O526">
        <v>3309</v>
      </c>
      <c r="P526">
        <v>3</v>
      </c>
      <c r="Q526">
        <v>1090</v>
      </c>
      <c r="R526">
        <v>5</v>
      </c>
      <c r="S526">
        <v>4</v>
      </c>
      <c r="T526">
        <v>171</v>
      </c>
      <c r="U526">
        <v>96</v>
      </c>
      <c r="V526">
        <v>240</v>
      </c>
      <c r="W526">
        <v>1700</v>
      </c>
    </row>
    <row r="527" spans="1:23" ht="12.75">
      <c r="A527">
        <v>526</v>
      </c>
      <c r="B527" t="s">
        <v>617</v>
      </c>
      <c r="C527"/>
      <c r="D527" t="s">
        <v>585</v>
      </c>
      <c r="G527">
        <v>36.7866</v>
      </c>
      <c r="H527">
        <v>-108.66089</v>
      </c>
      <c r="J527">
        <v>1132</v>
      </c>
      <c r="L527" t="s">
        <v>601</v>
      </c>
      <c r="M527" s="1">
        <v>21684</v>
      </c>
      <c r="N527">
        <v>8.7</v>
      </c>
      <c r="O527">
        <v>3639</v>
      </c>
      <c r="P527">
        <v>27</v>
      </c>
      <c r="Q527">
        <v>1227</v>
      </c>
      <c r="S527">
        <v>5</v>
      </c>
      <c r="T527">
        <v>354</v>
      </c>
      <c r="U527">
        <v>60</v>
      </c>
      <c r="V527">
        <v>340</v>
      </c>
      <c r="W527">
        <v>1806</v>
      </c>
    </row>
    <row r="528" spans="1:23" ht="12.75">
      <c r="A528">
        <v>527</v>
      </c>
      <c r="B528" t="s">
        <v>618</v>
      </c>
      <c r="C528"/>
      <c r="D528" t="s">
        <v>585</v>
      </c>
      <c r="G528">
        <v>36.79526</v>
      </c>
      <c r="H528">
        <v>-108.57194</v>
      </c>
      <c r="J528">
        <v>1492</v>
      </c>
      <c r="L528" t="s">
        <v>601</v>
      </c>
      <c r="M528" s="1">
        <v>21530</v>
      </c>
      <c r="N528">
        <v>8.8</v>
      </c>
      <c r="O528">
        <v>3533</v>
      </c>
      <c r="P528">
        <v>21.08</v>
      </c>
      <c r="Q528">
        <v>1174.68</v>
      </c>
      <c r="S528">
        <v>13.05</v>
      </c>
      <c r="T528">
        <v>341.36</v>
      </c>
      <c r="U528">
        <v>74.3</v>
      </c>
      <c r="V528">
        <v>251</v>
      </c>
      <c r="W528">
        <v>1830.29</v>
      </c>
    </row>
    <row r="529" spans="1:23" ht="12.75">
      <c r="A529">
        <v>528</v>
      </c>
      <c r="B529" t="s">
        <v>619</v>
      </c>
      <c r="C529"/>
      <c r="D529" t="s">
        <v>585</v>
      </c>
      <c r="G529">
        <v>36.67717</v>
      </c>
      <c r="H529">
        <v>-108.5546</v>
      </c>
      <c r="J529">
        <v>1730</v>
      </c>
      <c r="L529" t="s">
        <v>601</v>
      </c>
      <c r="M529" s="1">
        <v>21202</v>
      </c>
      <c r="N529">
        <v>8.4</v>
      </c>
      <c r="O529">
        <v>3542</v>
      </c>
      <c r="P529">
        <v>21.08</v>
      </c>
      <c r="Q529">
        <v>1158.62</v>
      </c>
      <c r="S529">
        <v>13.05</v>
      </c>
      <c r="T529">
        <v>256.02</v>
      </c>
      <c r="U529">
        <v>-1</v>
      </c>
      <c r="V529">
        <v>281.12</v>
      </c>
      <c r="W529">
        <v>1941.74</v>
      </c>
    </row>
    <row r="530" spans="1:23" ht="12.75">
      <c r="A530">
        <v>529</v>
      </c>
      <c r="B530" t="s">
        <v>620</v>
      </c>
      <c r="C530"/>
      <c r="D530" t="s">
        <v>585</v>
      </c>
      <c r="G530">
        <v>35.6078</v>
      </c>
      <c r="H530">
        <v>-107.83944</v>
      </c>
      <c r="J530">
        <v>1750</v>
      </c>
      <c r="L530" t="s">
        <v>601</v>
      </c>
      <c r="M530" s="1">
        <v>27631</v>
      </c>
      <c r="N530">
        <v>8.5</v>
      </c>
      <c r="O530">
        <v>2951</v>
      </c>
      <c r="P530">
        <v>10</v>
      </c>
      <c r="Q530">
        <v>1025</v>
      </c>
      <c r="S530">
        <v>9</v>
      </c>
      <c r="T530">
        <v>708</v>
      </c>
      <c r="U530">
        <v>96</v>
      </c>
      <c r="V530">
        <v>1090</v>
      </c>
      <c r="W530">
        <v>13</v>
      </c>
    </row>
    <row r="531" spans="1:23" ht="12.75">
      <c r="A531">
        <v>530</v>
      </c>
      <c r="B531" t="s">
        <v>621</v>
      </c>
      <c r="C531"/>
      <c r="D531" t="s">
        <v>585</v>
      </c>
      <c r="G531">
        <v>36.42848</v>
      </c>
      <c r="H531">
        <v>-106.81536</v>
      </c>
      <c r="J531">
        <v>1890</v>
      </c>
      <c r="L531" t="s">
        <v>601</v>
      </c>
      <c r="N531">
        <v>9.2</v>
      </c>
      <c r="O531">
        <v>1675</v>
      </c>
      <c r="P531">
        <v>11</v>
      </c>
      <c r="Q531">
        <v>598</v>
      </c>
      <c r="S531">
        <v>3</v>
      </c>
      <c r="T531">
        <v>366</v>
      </c>
      <c r="U531">
        <v>108</v>
      </c>
      <c r="V531">
        <v>150</v>
      </c>
      <c r="W531">
        <v>625</v>
      </c>
    </row>
    <row r="532" spans="1:23" ht="12.75">
      <c r="A532">
        <v>531</v>
      </c>
      <c r="B532" t="s">
        <v>622</v>
      </c>
      <c r="C532"/>
      <c r="D532" t="s">
        <v>585</v>
      </c>
      <c r="G532">
        <v>36.86821</v>
      </c>
      <c r="H532">
        <v>-108.55444</v>
      </c>
      <c r="J532">
        <v>2077</v>
      </c>
      <c r="L532" t="s">
        <v>601</v>
      </c>
      <c r="M532" s="1">
        <v>21674</v>
      </c>
      <c r="N532">
        <v>9.2</v>
      </c>
      <c r="O532">
        <v>3750</v>
      </c>
      <c r="P532">
        <v>10</v>
      </c>
      <c r="Q532">
        <v>1230</v>
      </c>
      <c r="S532">
        <v>2</v>
      </c>
      <c r="T532">
        <v>342</v>
      </c>
      <c r="U532">
        <v>120</v>
      </c>
      <c r="V532">
        <v>300</v>
      </c>
      <c r="W532">
        <v>1740</v>
      </c>
    </row>
    <row r="533" spans="1:23" ht="12.75">
      <c r="A533">
        <v>532</v>
      </c>
      <c r="B533" t="s">
        <v>622</v>
      </c>
      <c r="C533"/>
      <c r="D533" t="s">
        <v>585</v>
      </c>
      <c r="G533">
        <v>36.86821</v>
      </c>
      <c r="H533">
        <v>-108.55444</v>
      </c>
      <c r="J533">
        <v>2077</v>
      </c>
      <c r="L533" t="s">
        <v>601</v>
      </c>
      <c r="M533" s="1">
        <v>21674</v>
      </c>
      <c r="N533">
        <v>9.3</v>
      </c>
      <c r="O533">
        <v>3440</v>
      </c>
      <c r="P533">
        <v>4</v>
      </c>
      <c r="Q533">
        <v>1120</v>
      </c>
      <c r="S533">
        <v>1</v>
      </c>
      <c r="T533">
        <v>366</v>
      </c>
      <c r="U533">
        <v>96</v>
      </c>
      <c r="V533">
        <v>180</v>
      </c>
      <c r="W533">
        <v>1670</v>
      </c>
    </row>
    <row r="534" spans="1:23" ht="12.75">
      <c r="A534">
        <v>533</v>
      </c>
      <c r="B534" t="s">
        <v>622</v>
      </c>
      <c r="C534"/>
      <c r="D534" t="s">
        <v>585</v>
      </c>
      <c r="G534">
        <v>36.86821</v>
      </c>
      <c r="H534">
        <v>-108.55444</v>
      </c>
      <c r="J534">
        <v>2077</v>
      </c>
      <c r="L534" t="s">
        <v>601</v>
      </c>
      <c r="N534">
        <v>9.4</v>
      </c>
      <c r="O534">
        <v>3950</v>
      </c>
      <c r="P534">
        <v>4</v>
      </c>
      <c r="Q534">
        <v>1240</v>
      </c>
      <c r="S534">
        <v>1</v>
      </c>
      <c r="T534">
        <v>740</v>
      </c>
      <c r="U534">
        <v>82</v>
      </c>
      <c r="V534">
        <v>180</v>
      </c>
      <c r="W534">
        <v>1200</v>
      </c>
    </row>
    <row r="535" spans="1:23" ht="12.75">
      <c r="A535">
        <v>534</v>
      </c>
      <c r="B535" t="s">
        <v>622</v>
      </c>
      <c r="C535"/>
      <c r="D535" t="s">
        <v>585</v>
      </c>
      <c r="G535">
        <v>36.86821</v>
      </c>
      <c r="H535">
        <v>-108.55444</v>
      </c>
      <c r="J535">
        <v>2077</v>
      </c>
      <c r="L535" t="s">
        <v>601</v>
      </c>
      <c r="M535" s="1">
        <v>21674</v>
      </c>
      <c r="N535">
        <v>9</v>
      </c>
      <c r="O535">
        <v>5620</v>
      </c>
      <c r="P535">
        <v>6</v>
      </c>
      <c r="Q535">
        <v>1970</v>
      </c>
      <c r="S535">
        <v>1</v>
      </c>
      <c r="T535">
        <v>820</v>
      </c>
      <c r="U535">
        <v>84</v>
      </c>
      <c r="V535">
        <v>1740</v>
      </c>
      <c r="W535">
        <v>997</v>
      </c>
    </row>
    <row r="536" spans="1:23" ht="12.75">
      <c r="A536">
        <v>535</v>
      </c>
      <c r="B536" t="s">
        <v>622</v>
      </c>
      <c r="C536"/>
      <c r="D536" t="s">
        <v>585</v>
      </c>
      <c r="G536">
        <v>36.86821</v>
      </c>
      <c r="H536">
        <v>-108.55444</v>
      </c>
      <c r="J536">
        <v>2077</v>
      </c>
      <c r="L536" t="s">
        <v>601</v>
      </c>
      <c r="N536">
        <v>9.1</v>
      </c>
      <c r="O536">
        <v>6370</v>
      </c>
      <c r="P536">
        <v>12</v>
      </c>
      <c r="Q536">
        <v>2250</v>
      </c>
      <c r="S536">
        <v>2</v>
      </c>
      <c r="T536">
        <v>918</v>
      </c>
      <c r="U536">
        <v>96</v>
      </c>
      <c r="V536">
        <v>2200</v>
      </c>
      <c r="W536">
        <v>897</v>
      </c>
    </row>
    <row r="537" spans="1:23" ht="12.75">
      <c r="A537">
        <v>536</v>
      </c>
      <c r="B537" t="s">
        <v>622</v>
      </c>
      <c r="C537"/>
      <c r="D537" t="s">
        <v>585</v>
      </c>
      <c r="G537">
        <v>36.86821</v>
      </c>
      <c r="H537">
        <v>-108.55444</v>
      </c>
      <c r="J537">
        <v>2077</v>
      </c>
      <c r="L537" t="s">
        <v>601</v>
      </c>
      <c r="M537" s="1">
        <v>21674</v>
      </c>
      <c r="N537">
        <v>8.9</v>
      </c>
      <c r="O537">
        <v>6070</v>
      </c>
      <c r="P537">
        <v>10</v>
      </c>
      <c r="Q537">
        <v>2120</v>
      </c>
      <c r="S537">
        <v>5</v>
      </c>
      <c r="T537">
        <v>952</v>
      </c>
      <c r="U537">
        <v>84</v>
      </c>
      <c r="V537">
        <v>1980</v>
      </c>
      <c r="W537">
        <v>916</v>
      </c>
    </row>
    <row r="538" spans="1:23" ht="12.75">
      <c r="A538">
        <v>537</v>
      </c>
      <c r="B538" t="s">
        <v>622</v>
      </c>
      <c r="C538"/>
      <c r="D538" t="s">
        <v>585</v>
      </c>
      <c r="G538">
        <v>36.86821</v>
      </c>
      <c r="H538">
        <v>-108.55444</v>
      </c>
      <c r="J538">
        <v>2077</v>
      </c>
      <c r="L538" t="s">
        <v>601</v>
      </c>
      <c r="M538" s="1">
        <v>21674</v>
      </c>
      <c r="N538">
        <v>9</v>
      </c>
      <c r="O538">
        <v>6040</v>
      </c>
      <c r="P538">
        <v>10</v>
      </c>
      <c r="Q538">
        <v>2110</v>
      </c>
      <c r="S538">
        <v>6</v>
      </c>
      <c r="T538">
        <v>954</v>
      </c>
      <c r="U538">
        <v>94</v>
      </c>
      <c r="V538">
        <v>1920</v>
      </c>
      <c r="W538">
        <v>951</v>
      </c>
    </row>
    <row r="539" spans="1:23" ht="12.75">
      <c r="A539">
        <v>538</v>
      </c>
      <c r="B539" t="s">
        <v>623</v>
      </c>
      <c r="C539"/>
      <c r="D539" t="s">
        <v>585</v>
      </c>
      <c r="G539">
        <v>35.61246</v>
      </c>
      <c r="H539">
        <v>-107.73116</v>
      </c>
      <c r="J539">
        <v>2255</v>
      </c>
      <c r="L539" t="s">
        <v>601</v>
      </c>
      <c r="M539" s="1">
        <v>26059</v>
      </c>
      <c r="N539">
        <v>7.8</v>
      </c>
      <c r="O539">
        <v>1081</v>
      </c>
      <c r="P539">
        <v>8</v>
      </c>
      <c r="Q539">
        <v>308</v>
      </c>
      <c r="R539">
        <v>3</v>
      </c>
      <c r="S539">
        <v>6</v>
      </c>
      <c r="T539">
        <v>415</v>
      </c>
      <c r="V539">
        <v>71</v>
      </c>
      <c r="W539">
        <v>270</v>
      </c>
    </row>
    <row r="540" spans="1:23" ht="12.75">
      <c r="A540">
        <v>539</v>
      </c>
      <c r="B540" t="s">
        <v>624</v>
      </c>
      <c r="C540"/>
      <c r="D540" t="s">
        <v>585</v>
      </c>
      <c r="G540">
        <v>35.57607</v>
      </c>
      <c r="H540">
        <v>-107.68997</v>
      </c>
      <c r="J540">
        <v>2677</v>
      </c>
      <c r="L540" t="s">
        <v>601</v>
      </c>
      <c r="M540" s="1">
        <v>26192</v>
      </c>
      <c r="O540">
        <v>1471</v>
      </c>
      <c r="P540">
        <v>36</v>
      </c>
      <c r="Q540">
        <v>455</v>
      </c>
      <c r="R540">
        <v>100</v>
      </c>
      <c r="S540">
        <v>8</v>
      </c>
      <c r="T540">
        <v>890</v>
      </c>
      <c r="U540">
        <v>60</v>
      </c>
      <c r="V540">
        <v>60</v>
      </c>
      <c r="W540">
        <v>314</v>
      </c>
    </row>
    <row r="541" spans="1:23" ht="12.75">
      <c r="A541">
        <v>540</v>
      </c>
      <c r="B541" t="s">
        <v>625</v>
      </c>
      <c r="C541"/>
      <c r="D541" t="s">
        <v>585</v>
      </c>
      <c r="G541">
        <v>35.72349</v>
      </c>
      <c r="H541">
        <v>-107.72144</v>
      </c>
      <c r="J541">
        <v>2705</v>
      </c>
      <c r="L541" t="s">
        <v>601</v>
      </c>
      <c r="M541" s="1">
        <v>27633</v>
      </c>
      <c r="N541">
        <v>8.3</v>
      </c>
      <c r="O541">
        <v>4986</v>
      </c>
      <c r="P541">
        <v>24</v>
      </c>
      <c r="Q541">
        <v>1831</v>
      </c>
      <c r="S541">
        <v>6</v>
      </c>
      <c r="T541">
        <v>473</v>
      </c>
      <c r="U541">
        <v>22</v>
      </c>
      <c r="V541">
        <v>2450</v>
      </c>
      <c r="W541">
        <v>180</v>
      </c>
    </row>
    <row r="542" spans="1:23" ht="12.75">
      <c r="A542">
        <v>541</v>
      </c>
      <c r="B542" t="s">
        <v>626</v>
      </c>
      <c r="C542"/>
      <c r="D542" t="s">
        <v>585</v>
      </c>
      <c r="G542">
        <v>35.56139</v>
      </c>
      <c r="H542">
        <v>-107.63526</v>
      </c>
      <c r="J542">
        <v>2752</v>
      </c>
      <c r="L542" t="s">
        <v>601</v>
      </c>
      <c r="M542" s="1">
        <v>26212</v>
      </c>
      <c r="O542">
        <v>1152</v>
      </c>
      <c r="P542">
        <v>10</v>
      </c>
      <c r="Q542">
        <v>409</v>
      </c>
      <c r="R542">
        <v>7</v>
      </c>
      <c r="S542">
        <v>1</v>
      </c>
      <c r="T542">
        <v>537</v>
      </c>
      <c r="V542">
        <v>22</v>
      </c>
      <c r="W542">
        <v>439</v>
      </c>
    </row>
    <row r="543" spans="1:23" ht="12.75">
      <c r="A543">
        <v>542</v>
      </c>
      <c r="B543" t="s">
        <v>627</v>
      </c>
      <c r="C543"/>
      <c r="D543" t="s">
        <v>585</v>
      </c>
      <c r="G543">
        <v>35.40348</v>
      </c>
      <c r="H543">
        <v>-107.57764</v>
      </c>
      <c r="J543">
        <v>2998</v>
      </c>
      <c r="L543" t="s">
        <v>601</v>
      </c>
      <c r="M543" s="1">
        <v>26268</v>
      </c>
      <c r="O543">
        <v>1364</v>
      </c>
      <c r="P543">
        <v>9</v>
      </c>
      <c r="Q543">
        <v>483</v>
      </c>
      <c r="R543">
        <v>12</v>
      </c>
      <c r="S543">
        <v>1</v>
      </c>
      <c r="T543">
        <v>573</v>
      </c>
      <c r="U543">
        <v>36</v>
      </c>
      <c r="V543">
        <v>14</v>
      </c>
      <c r="W543">
        <v>527</v>
      </c>
    </row>
    <row r="544" spans="1:23" ht="12.75">
      <c r="A544">
        <v>543</v>
      </c>
      <c r="B544" t="s">
        <v>628</v>
      </c>
      <c r="C544"/>
      <c r="D544" t="s">
        <v>585</v>
      </c>
      <c r="G544">
        <v>36.92452</v>
      </c>
      <c r="H544">
        <v>-108.31133</v>
      </c>
      <c r="J544">
        <v>3267</v>
      </c>
      <c r="L544" t="s">
        <v>601</v>
      </c>
      <c r="M544" s="1">
        <v>26275</v>
      </c>
      <c r="N544">
        <v>8.3</v>
      </c>
      <c r="O544">
        <v>22564</v>
      </c>
      <c r="P544">
        <v>255</v>
      </c>
      <c r="Q544">
        <v>8449</v>
      </c>
      <c r="R544">
        <v>78</v>
      </c>
      <c r="S544">
        <v>72</v>
      </c>
      <c r="T544">
        <v>744</v>
      </c>
      <c r="U544">
        <v>-1</v>
      </c>
      <c r="V544">
        <v>13300</v>
      </c>
      <c r="W544">
        <v>44</v>
      </c>
    </row>
    <row r="545" spans="1:23" ht="12.75">
      <c r="A545">
        <v>544</v>
      </c>
      <c r="B545" t="s">
        <v>629</v>
      </c>
      <c r="C545"/>
      <c r="D545" t="s">
        <v>585</v>
      </c>
      <c r="G545">
        <v>35.78209</v>
      </c>
      <c r="H545">
        <v>-107.15236</v>
      </c>
      <c r="J545">
        <v>3449</v>
      </c>
      <c r="L545" t="s">
        <v>601</v>
      </c>
      <c r="M545" s="1">
        <v>17829</v>
      </c>
      <c r="O545">
        <v>9484</v>
      </c>
      <c r="P545">
        <v>30</v>
      </c>
      <c r="Q545">
        <v>3172</v>
      </c>
      <c r="S545">
        <v>10</v>
      </c>
      <c r="T545">
        <v>209</v>
      </c>
      <c r="U545">
        <v>23</v>
      </c>
      <c r="V545">
        <v>1390</v>
      </c>
      <c r="W545">
        <v>4650</v>
      </c>
    </row>
    <row r="546" spans="1:23" ht="12.75">
      <c r="A546">
        <v>545</v>
      </c>
      <c r="B546" t="s">
        <v>630</v>
      </c>
      <c r="C546"/>
      <c r="D546" t="s">
        <v>585</v>
      </c>
      <c r="G546">
        <v>36.92472</v>
      </c>
      <c r="H546">
        <v>-108.4721</v>
      </c>
      <c r="J546">
        <v>3632</v>
      </c>
      <c r="L546" t="s">
        <v>601</v>
      </c>
      <c r="M546" s="1">
        <v>23084</v>
      </c>
      <c r="N546">
        <v>8.6</v>
      </c>
      <c r="O546">
        <v>2443</v>
      </c>
      <c r="P546">
        <v>16.05</v>
      </c>
      <c r="Q546">
        <v>741.22</v>
      </c>
      <c r="S546">
        <v>10.03</v>
      </c>
      <c r="T546">
        <v>958.87</v>
      </c>
      <c r="U546">
        <v>50.15</v>
      </c>
      <c r="V546">
        <v>356.07</v>
      </c>
      <c r="W546">
        <v>310.93</v>
      </c>
    </row>
    <row r="547" spans="1:23" ht="12.75">
      <c r="A547">
        <v>546</v>
      </c>
      <c r="B547" t="s">
        <v>631</v>
      </c>
      <c r="C547"/>
      <c r="D547" t="s">
        <v>585</v>
      </c>
      <c r="G547">
        <v>35.94547</v>
      </c>
      <c r="H547">
        <v>-107.80744</v>
      </c>
      <c r="J547">
        <v>3935</v>
      </c>
      <c r="L547" t="s">
        <v>601</v>
      </c>
      <c r="M547" s="1">
        <v>21416</v>
      </c>
      <c r="N547">
        <v>7.97</v>
      </c>
      <c r="O547">
        <v>4598</v>
      </c>
      <c r="P547">
        <v>19.13</v>
      </c>
      <c r="Q547">
        <v>1627.66</v>
      </c>
      <c r="R547">
        <v>17.12</v>
      </c>
      <c r="S547">
        <v>8.06</v>
      </c>
      <c r="T547">
        <v>872.06</v>
      </c>
      <c r="U547">
        <v>48.34</v>
      </c>
      <c r="V547">
        <v>1981.78</v>
      </c>
      <c r="W547">
        <v>52.36</v>
      </c>
    </row>
    <row r="548" spans="1:23" ht="12.75">
      <c r="A548">
        <v>547</v>
      </c>
      <c r="B548" t="s">
        <v>632</v>
      </c>
      <c r="C548"/>
      <c r="D548" t="s">
        <v>585</v>
      </c>
      <c r="G548">
        <v>36.27057</v>
      </c>
      <c r="H548">
        <v>-108.45218</v>
      </c>
      <c r="J548">
        <v>4620</v>
      </c>
      <c r="L548" t="s">
        <v>601</v>
      </c>
      <c r="M548" s="1">
        <v>20884</v>
      </c>
      <c r="N548">
        <v>9.48</v>
      </c>
      <c r="O548">
        <v>7579</v>
      </c>
      <c r="P548">
        <v>64.83</v>
      </c>
      <c r="Q548">
        <v>2546.68</v>
      </c>
      <c r="R548">
        <v>-1</v>
      </c>
      <c r="S548">
        <v>29.38</v>
      </c>
      <c r="T548">
        <v>494.34</v>
      </c>
      <c r="U548">
        <v>413.3</v>
      </c>
      <c r="V548">
        <v>1436.43</v>
      </c>
      <c r="W548">
        <v>2594.29</v>
      </c>
    </row>
    <row r="549" spans="1:23" ht="12.75">
      <c r="A549">
        <v>548</v>
      </c>
      <c r="B549" t="s">
        <v>633</v>
      </c>
      <c r="C549"/>
      <c r="D549" t="s">
        <v>585</v>
      </c>
      <c r="G549">
        <v>36.23719</v>
      </c>
      <c r="H549">
        <v>-107.98042</v>
      </c>
      <c r="J549">
        <v>5220</v>
      </c>
      <c r="L549" t="s">
        <v>601</v>
      </c>
      <c r="M549" s="1">
        <v>20650</v>
      </c>
      <c r="N549">
        <v>8.2</v>
      </c>
      <c r="O549">
        <v>8390</v>
      </c>
      <c r="P549">
        <v>47</v>
      </c>
      <c r="Q549">
        <v>2825</v>
      </c>
      <c r="S549">
        <v>245</v>
      </c>
      <c r="T549">
        <v>560</v>
      </c>
      <c r="V549">
        <v>4360</v>
      </c>
      <c r="W549">
        <v>637</v>
      </c>
    </row>
    <row r="550" spans="1:23" ht="12.75">
      <c r="A550">
        <v>549</v>
      </c>
      <c r="B550" t="s">
        <v>634</v>
      </c>
      <c r="C550"/>
      <c r="D550" t="s">
        <v>585</v>
      </c>
      <c r="G550">
        <v>36.01366</v>
      </c>
      <c r="H550">
        <v>-107.49049</v>
      </c>
      <c r="J550">
        <v>5448</v>
      </c>
      <c r="L550" t="s">
        <v>601</v>
      </c>
      <c r="N550">
        <v>8.5</v>
      </c>
      <c r="O550">
        <v>19130</v>
      </c>
      <c r="P550">
        <v>335</v>
      </c>
      <c r="Q550">
        <v>6377</v>
      </c>
      <c r="S550">
        <v>63</v>
      </c>
      <c r="T550">
        <v>281</v>
      </c>
      <c r="U550">
        <v>48</v>
      </c>
      <c r="V550">
        <v>5400</v>
      </c>
      <c r="W550">
        <v>6769</v>
      </c>
    </row>
    <row r="551" spans="1:23" ht="12.75">
      <c r="A551">
        <v>550</v>
      </c>
      <c r="B551" t="s">
        <v>635</v>
      </c>
      <c r="C551"/>
      <c r="D551" t="s">
        <v>585</v>
      </c>
      <c r="G551">
        <v>36.39357</v>
      </c>
      <c r="H551">
        <v>-108.0587</v>
      </c>
      <c r="J551">
        <v>5983</v>
      </c>
      <c r="L551" t="s">
        <v>601</v>
      </c>
      <c r="M551" s="1">
        <v>20681</v>
      </c>
      <c r="N551">
        <v>8.4</v>
      </c>
      <c r="O551">
        <v>7508</v>
      </c>
      <c r="P551">
        <v>36</v>
      </c>
      <c r="Q551">
        <v>2933</v>
      </c>
      <c r="S551">
        <v>7</v>
      </c>
      <c r="T551">
        <v>915</v>
      </c>
      <c r="V551">
        <v>4060</v>
      </c>
      <c r="W551">
        <v>21</v>
      </c>
    </row>
    <row r="552" spans="1:23" ht="12.75">
      <c r="A552">
        <v>551</v>
      </c>
      <c r="B552" t="s">
        <v>636</v>
      </c>
      <c r="C552"/>
      <c r="D552" t="s">
        <v>585</v>
      </c>
      <c r="G552">
        <v>36.59436</v>
      </c>
      <c r="H552">
        <v>-108.13703</v>
      </c>
      <c r="J552">
        <v>5991</v>
      </c>
      <c r="L552" t="s">
        <v>601</v>
      </c>
      <c r="M552" s="1">
        <v>23652</v>
      </c>
      <c r="N552">
        <v>7.4</v>
      </c>
      <c r="O552">
        <v>43666</v>
      </c>
      <c r="P552">
        <v>927.9</v>
      </c>
      <c r="Q552">
        <v>15701.1</v>
      </c>
      <c r="S552">
        <v>226.82</v>
      </c>
      <c r="T552">
        <v>641.28</v>
      </c>
      <c r="V552">
        <v>26084.3</v>
      </c>
      <c r="W552">
        <v>85.57</v>
      </c>
    </row>
    <row r="553" spans="1:23" ht="12.75">
      <c r="A553">
        <v>552</v>
      </c>
      <c r="B553" t="s">
        <v>637</v>
      </c>
      <c r="C553"/>
      <c r="D553" t="s">
        <v>585</v>
      </c>
      <c r="G553">
        <v>36.61401</v>
      </c>
      <c r="H553">
        <v>-108.14525</v>
      </c>
      <c r="J553">
        <v>6022</v>
      </c>
      <c r="L553" t="s">
        <v>601</v>
      </c>
      <c r="M553" s="1">
        <v>26386</v>
      </c>
      <c r="O553">
        <v>49243</v>
      </c>
      <c r="P553">
        <v>539</v>
      </c>
      <c r="Q553">
        <v>18151</v>
      </c>
      <c r="R553">
        <v>170</v>
      </c>
      <c r="S553">
        <v>239</v>
      </c>
      <c r="T553">
        <v>781</v>
      </c>
      <c r="V553">
        <v>28200</v>
      </c>
      <c r="W553">
        <v>1560</v>
      </c>
    </row>
    <row r="554" spans="1:23" ht="12.75">
      <c r="A554">
        <v>553</v>
      </c>
      <c r="B554" t="s">
        <v>638</v>
      </c>
      <c r="C554"/>
      <c r="D554" t="s">
        <v>585</v>
      </c>
      <c r="G554">
        <v>36.67196</v>
      </c>
      <c r="H554">
        <v>-108.11989</v>
      </c>
      <c r="J554">
        <v>6061</v>
      </c>
      <c r="L554" t="s">
        <v>601</v>
      </c>
      <c r="M554" s="1">
        <v>27506</v>
      </c>
      <c r="O554">
        <v>33717</v>
      </c>
      <c r="P554">
        <v>654</v>
      </c>
      <c r="Q554">
        <v>12347</v>
      </c>
      <c r="R554">
        <v>91</v>
      </c>
      <c r="S554">
        <v>90</v>
      </c>
      <c r="T554">
        <v>781</v>
      </c>
      <c r="V554">
        <v>19900</v>
      </c>
      <c r="W554">
        <v>250</v>
      </c>
    </row>
    <row r="555" spans="1:23" ht="12.75">
      <c r="A555">
        <v>554</v>
      </c>
      <c r="B555" t="s">
        <v>639</v>
      </c>
      <c r="C555"/>
      <c r="D555" t="s">
        <v>585</v>
      </c>
      <c r="G555">
        <v>36.76106</v>
      </c>
      <c r="H555">
        <v>-108.25411</v>
      </c>
      <c r="J555">
        <v>6125</v>
      </c>
      <c r="L555" t="s">
        <v>601</v>
      </c>
      <c r="M555" s="1">
        <v>21346</v>
      </c>
      <c r="N555">
        <v>4.8</v>
      </c>
      <c r="O555">
        <v>286900</v>
      </c>
      <c r="P555">
        <v>37200</v>
      </c>
      <c r="Q555">
        <v>6440</v>
      </c>
      <c r="S555">
        <v>5350</v>
      </c>
      <c r="T555">
        <v>12</v>
      </c>
      <c r="V555">
        <v>156000</v>
      </c>
      <c r="W555">
        <v>330</v>
      </c>
    </row>
    <row r="556" spans="1:23" ht="12.75">
      <c r="A556">
        <v>555</v>
      </c>
      <c r="B556" t="s">
        <v>640</v>
      </c>
      <c r="C556"/>
      <c r="D556" t="s">
        <v>585</v>
      </c>
      <c r="G556">
        <v>36.54378</v>
      </c>
      <c r="H556">
        <v>-108.22964</v>
      </c>
      <c r="J556">
        <v>6150</v>
      </c>
      <c r="L556" t="s">
        <v>601</v>
      </c>
      <c r="M556" s="1">
        <v>20903</v>
      </c>
      <c r="N556">
        <v>7.9</v>
      </c>
      <c r="O556">
        <v>14773</v>
      </c>
      <c r="P556">
        <v>166.65</v>
      </c>
      <c r="Q556">
        <v>4945.97</v>
      </c>
      <c r="S556">
        <v>30.3</v>
      </c>
      <c r="T556">
        <v>1269.57</v>
      </c>
      <c r="V556">
        <v>4182.41</v>
      </c>
      <c r="W556">
        <v>4178.37</v>
      </c>
    </row>
    <row r="557" spans="1:23" ht="12.75">
      <c r="A557">
        <v>556</v>
      </c>
      <c r="B557" t="s">
        <v>641</v>
      </c>
      <c r="C557"/>
      <c r="D557" t="s">
        <v>585</v>
      </c>
      <c r="G557">
        <v>36.60786</v>
      </c>
      <c r="H557">
        <v>-107.55548</v>
      </c>
      <c r="J557">
        <v>6172</v>
      </c>
      <c r="L557" t="s">
        <v>601</v>
      </c>
      <c r="M557" s="1">
        <v>37349</v>
      </c>
      <c r="N557">
        <v>6.69</v>
      </c>
      <c r="O557">
        <v>17810</v>
      </c>
      <c r="P557">
        <v>217</v>
      </c>
      <c r="Q557">
        <v>6820</v>
      </c>
      <c r="S557">
        <v>29</v>
      </c>
      <c r="T557">
        <v>1122</v>
      </c>
      <c r="V557">
        <v>5390</v>
      </c>
      <c r="W557">
        <v>4200</v>
      </c>
    </row>
    <row r="558" spans="1:23" ht="12.75">
      <c r="A558">
        <v>557</v>
      </c>
      <c r="B558" t="s">
        <v>642</v>
      </c>
      <c r="C558"/>
      <c r="D558" t="s">
        <v>585</v>
      </c>
      <c r="G558">
        <v>35.97536</v>
      </c>
      <c r="H558">
        <v>-107.07317</v>
      </c>
      <c r="J558">
        <v>6198</v>
      </c>
      <c r="L558" t="s">
        <v>601</v>
      </c>
      <c r="M558" s="1">
        <v>21570</v>
      </c>
      <c r="N558">
        <v>8.3</v>
      </c>
      <c r="O558">
        <v>2350</v>
      </c>
      <c r="P558">
        <v>21.04</v>
      </c>
      <c r="Q558">
        <v>869.74</v>
      </c>
      <c r="S558">
        <v>5.01</v>
      </c>
      <c r="T558">
        <v>1161.32</v>
      </c>
      <c r="U558">
        <v>60.12</v>
      </c>
      <c r="V558">
        <v>150.3</v>
      </c>
      <c r="W558">
        <v>672.34</v>
      </c>
    </row>
    <row r="559" spans="1:23" ht="12.75">
      <c r="A559">
        <v>558</v>
      </c>
      <c r="B559" t="s">
        <v>643</v>
      </c>
      <c r="C559"/>
      <c r="D559" t="s">
        <v>585</v>
      </c>
      <c r="G559">
        <v>36.65267</v>
      </c>
      <c r="H559">
        <v>-108.14581</v>
      </c>
      <c r="J559">
        <v>6230</v>
      </c>
      <c r="L559" t="s">
        <v>601</v>
      </c>
      <c r="M559" s="1">
        <v>28059</v>
      </c>
      <c r="O559">
        <v>36881</v>
      </c>
      <c r="P559">
        <v>55</v>
      </c>
      <c r="Q559">
        <v>13729</v>
      </c>
      <c r="R559">
        <v>104</v>
      </c>
      <c r="S559">
        <v>39</v>
      </c>
      <c r="T559">
        <v>2245</v>
      </c>
      <c r="U559">
        <v>48</v>
      </c>
      <c r="V559">
        <v>15400</v>
      </c>
      <c r="W559">
        <v>6400</v>
      </c>
    </row>
    <row r="560" spans="1:23" ht="12.75">
      <c r="A560">
        <v>559</v>
      </c>
      <c r="B560" t="s">
        <v>644</v>
      </c>
      <c r="C560"/>
      <c r="D560" t="s">
        <v>585</v>
      </c>
      <c r="G560">
        <v>36.6295</v>
      </c>
      <c r="H560">
        <v>-107.967</v>
      </c>
      <c r="J560">
        <v>6236</v>
      </c>
      <c r="L560" t="s">
        <v>601</v>
      </c>
      <c r="M560" s="1">
        <v>22620</v>
      </c>
      <c r="N560">
        <v>6.4</v>
      </c>
      <c r="O560">
        <v>4781</v>
      </c>
      <c r="P560">
        <v>80</v>
      </c>
      <c r="Q560">
        <v>1764</v>
      </c>
      <c r="S560">
        <v>18</v>
      </c>
      <c r="T560">
        <v>195</v>
      </c>
      <c r="V560">
        <v>2740</v>
      </c>
      <c r="W560">
        <v>83</v>
      </c>
    </row>
    <row r="561" spans="1:23" ht="12.75">
      <c r="A561">
        <v>560</v>
      </c>
      <c r="B561" t="s">
        <v>645</v>
      </c>
      <c r="C561"/>
      <c r="D561" t="s">
        <v>585</v>
      </c>
      <c r="G561">
        <v>36.63598</v>
      </c>
      <c r="H561">
        <v>-107.97813</v>
      </c>
      <c r="J561">
        <v>6249</v>
      </c>
      <c r="L561" t="s">
        <v>601</v>
      </c>
      <c r="M561" s="1">
        <v>22620</v>
      </c>
      <c r="N561">
        <v>7.3</v>
      </c>
      <c r="O561">
        <v>18965</v>
      </c>
      <c r="P561">
        <v>311</v>
      </c>
      <c r="Q561">
        <v>6765</v>
      </c>
      <c r="S561">
        <v>45</v>
      </c>
      <c r="T561">
        <v>1050</v>
      </c>
      <c r="V561">
        <v>8200</v>
      </c>
      <c r="W561">
        <v>3127</v>
      </c>
    </row>
    <row r="562" spans="1:23" ht="12.75">
      <c r="A562">
        <v>561</v>
      </c>
      <c r="B562" t="s">
        <v>646</v>
      </c>
      <c r="C562"/>
      <c r="D562" t="s">
        <v>585</v>
      </c>
      <c r="G562">
        <v>36.5807</v>
      </c>
      <c r="H562">
        <v>-108.0854</v>
      </c>
      <c r="J562">
        <v>6277</v>
      </c>
      <c r="L562" t="s">
        <v>601</v>
      </c>
      <c r="M562" s="1">
        <v>25889</v>
      </c>
      <c r="N562">
        <v>6.8</v>
      </c>
      <c r="O562">
        <v>67463</v>
      </c>
      <c r="P562">
        <v>1000</v>
      </c>
      <c r="Q562">
        <v>24533</v>
      </c>
      <c r="R562">
        <v>200</v>
      </c>
      <c r="S562">
        <v>488</v>
      </c>
      <c r="T562">
        <v>415</v>
      </c>
      <c r="V562">
        <v>40800</v>
      </c>
      <c r="W562">
        <v>237</v>
      </c>
    </row>
    <row r="563" spans="1:23" ht="12.75">
      <c r="A563">
        <v>562</v>
      </c>
      <c r="B563" t="s">
        <v>647</v>
      </c>
      <c r="C563"/>
      <c r="D563" t="s">
        <v>585</v>
      </c>
      <c r="G563">
        <v>36.92622</v>
      </c>
      <c r="H563">
        <v>-107.33282</v>
      </c>
      <c r="J563">
        <v>6308</v>
      </c>
      <c r="L563" t="s">
        <v>601</v>
      </c>
      <c r="M563" s="1">
        <v>26854</v>
      </c>
      <c r="N563">
        <v>8.1</v>
      </c>
      <c r="O563">
        <v>12120</v>
      </c>
      <c r="P563">
        <v>27.27</v>
      </c>
      <c r="Q563">
        <v>3949.1</v>
      </c>
      <c r="S563">
        <v>17.17</v>
      </c>
      <c r="T563">
        <v>444.4</v>
      </c>
      <c r="U563">
        <v>55</v>
      </c>
      <c r="V563">
        <v>3636</v>
      </c>
      <c r="W563">
        <v>3343</v>
      </c>
    </row>
    <row r="564" spans="1:23" ht="12.75">
      <c r="A564">
        <v>563</v>
      </c>
      <c r="B564" t="s">
        <v>647</v>
      </c>
      <c r="C564"/>
      <c r="D564" t="s">
        <v>585</v>
      </c>
      <c r="G564">
        <v>36.92622</v>
      </c>
      <c r="H564">
        <v>-107.33282</v>
      </c>
      <c r="J564">
        <v>6308</v>
      </c>
      <c r="L564" t="s">
        <v>601</v>
      </c>
      <c r="M564" s="1">
        <v>26853</v>
      </c>
      <c r="N564">
        <v>7.4</v>
      </c>
      <c r="O564">
        <v>11410.7</v>
      </c>
      <c r="P564">
        <v>27.2646</v>
      </c>
      <c r="Q564">
        <v>3716.06</v>
      </c>
      <c r="S564">
        <v>15.147</v>
      </c>
      <c r="T564">
        <v>701.811</v>
      </c>
      <c r="V564">
        <v>2726.46</v>
      </c>
      <c r="W564">
        <v>3786</v>
      </c>
    </row>
    <row r="565" spans="1:23" ht="12.75">
      <c r="A565">
        <v>564</v>
      </c>
      <c r="B565" t="s">
        <v>647</v>
      </c>
      <c r="C565"/>
      <c r="D565" t="s">
        <v>585</v>
      </c>
      <c r="G565">
        <v>36.92622</v>
      </c>
      <c r="H565">
        <v>-107.33282</v>
      </c>
      <c r="J565">
        <v>6308</v>
      </c>
      <c r="L565" t="s">
        <v>601</v>
      </c>
      <c r="M565" s="1">
        <v>26852</v>
      </c>
      <c r="N565">
        <v>7.3</v>
      </c>
      <c r="O565">
        <v>10697.5</v>
      </c>
      <c r="P565">
        <v>35.322</v>
      </c>
      <c r="Q565">
        <v>3365.68</v>
      </c>
      <c r="S565">
        <v>15.138</v>
      </c>
      <c r="T565">
        <v>797.268</v>
      </c>
      <c r="V565">
        <v>2058.77</v>
      </c>
      <c r="W565">
        <v>3840</v>
      </c>
    </row>
    <row r="566" spans="1:23" ht="12.75">
      <c r="A566">
        <v>565</v>
      </c>
      <c r="B566" t="s">
        <v>647</v>
      </c>
      <c r="C566"/>
      <c r="D566" t="s">
        <v>585</v>
      </c>
      <c r="G566">
        <v>36.92622</v>
      </c>
      <c r="H566">
        <v>-107.33282</v>
      </c>
      <c r="J566">
        <v>6308</v>
      </c>
      <c r="L566" t="s">
        <v>601</v>
      </c>
      <c r="M566" s="1">
        <v>26900</v>
      </c>
      <c r="N566">
        <v>9.4</v>
      </c>
      <c r="O566">
        <v>10728.3</v>
      </c>
      <c r="P566">
        <v>10.102</v>
      </c>
      <c r="Q566">
        <v>3889.27</v>
      </c>
      <c r="S566">
        <v>12.1224</v>
      </c>
      <c r="T566">
        <v>863.721</v>
      </c>
      <c r="V566">
        <v>2222.44</v>
      </c>
      <c r="W566">
        <v>4495</v>
      </c>
    </row>
    <row r="567" spans="1:23" ht="12.75">
      <c r="A567">
        <v>566</v>
      </c>
      <c r="B567" t="s">
        <v>647</v>
      </c>
      <c r="C567"/>
      <c r="D567" t="s">
        <v>585</v>
      </c>
      <c r="G567">
        <v>36.92622</v>
      </c>
      <c r="H567">
        <v>-107.33282</v>
      </c>
      <c r="J567">
        <v>6308</v>
      </c>
      <c r="L567" t="s">
        <v>601</v>
      </c>
      <c r="M567" s="1">
        <v>26856</v>
      </c>
      <c r="N567">
        <v>8.2</v>
      </c>
      <c r="O567">
        <v>10556.4</v>
      </c>
      <c r="P567">
        <v>85.833</v>
      </c>
      <c r="Q567">
        <v>3483.81</v>
      </c>
      <c r="S567">
        <v>10.098</v>
      </c>
      <c r="T567">
        <v>1085.54</v>
      </c>
      <c r="V567">
        <v>1575.29</v>
      </c>
      <c r="W567">
        <v>4599</v>
      </c>
    </row>
    <row r="568" spans="1:23" ht="12.75">
      <c r="A568">
        <v>567</v>
      </c>
      <c r="B568" t="s">
        <v>648</v>
      </c>
      <c r="C568"/>
      <c r="D568" t="s">
        <v>585</v>
      </c>
      <c r="G568">
        <v>36.55616</v>
      </c>
      <c r="H568">
        <v>-107.93034</v>
      </c>
      <c r="J568">
        <v>6391</v>
      </c>
      <c r="L568" t="s">
        <v>601</v>
      </c>
      <c r="N568">
        <v>7.6</v>
      </c>
      <c r="O568">
        <v>16554</v>
      </c>
      <c r="P568">
        <v>106</v>
      </c>
      <c r="Q568">
        <v>5983</v>
      </c>
      <c r="S568">
        <v>35</v>
      </c>
      <c r="T568">
        <v>1586</v>
      </c>
      <c r="V568">
        <v>5637</v>
      </c>
      <c r="W568">
        <v>4012</v>
      </c>
    </row>
    <row r="569" spans="1:23" ht="12.75">
      <c r="A569">
        <v>568</v>
      </c>
      <c r="B569" t="s">
        <v>648</v>
      </c>
      <c r="C569"/>
      <c r="D569" t="s">
        <v>585</v>
      </c>
      <c r="G569">
        <v>36.55616</v>
      </c>
      <c r="H569">
        <v>-107.93034</v>
      </c>
      <c r="J569">
        <v>6391</v>
      </c>
      <c r="L569" t="s">
        <v>601</v>
      </c>
      <c r="N569">
        <v>8</v>
      </c>
      <c r="O569">
        <v>15388</v>
      </c>
      <c r="P569">
        <v>106</v>
      </c>
      <c r="Q569">
        <v>5595</v>
      </c>
      <c r="S569">
        <v>16</v>
      </c>
      <c r="T569">
        <v>1708</v>
      </c>
      <c r="V569">
        <v>5180</v>
      </c>
      <c r="W569">
        <v>3650</v>
      </c>
    </row>
    <row r="570" spans="1:23" ht="12.75">
      <c r="A570">
        <v>569</v>
      </c>
      <c r="B570" t="s">
        <v>590</v>
      </c>
      <c r="C570"/>
      <c r="D570" t="s">
        <v>585</v>
      </c>
      <c r="G570">
        <v>36.57191</v>
      </c>
      <c r="H570">
        <v>-108.21007</v>
      </c>
      <c r="J570">
        <v>6395</v>
      </c>
      <c r="L570" t="s">
        <v>601</v>
      </c>
      <c r="N570">
        <v>6.8</v>
      </c>
      <c r="O570">
        <v>28794</v>
      </c>
      <c r="P570">
        <v>485</v>
      </c>
      <c r="Q570">
        <v>10477</v>
      </c>
      <c r="S570">
        <v>139</v>
      </c>
      <c r="T570">
        <v>685</v>
      </c>
      <c r="V570">
        <v>16100</v>
      </c>
      <c r="W570">
        <v>1256</v>
      </c>
    </row>
    <row r="571" spans="1:23" ht="12.75">
      <c r="A571">
        <v>570</v>
      </c>
      <c r="B571" t="s">
        <v>649</v>
      </c>
      <c r="C571"/>
      <c r="D571" t="s">
        <v>585</v>
      </c>
      <c r="G571">
        <v>36.6091</v>
      </c>
      <c r="H571">
        <v>-107.9342</v>
      </c>
      <c r="J571">
        <v>6397</v>
      </c>
      <c r="L571" t="s">
        <v>601</v>
      </c>
      <c r="M571" s="1">
        <v>21684</v>
      </c>
      <c r="N571">
        <v>8</v>
      </c>
      <c r="O571">
        <v>19102</v>
      </c>
      <c r="P571">
        <v>137</v>
      </c>
      <c r="Q571">
        <v>7344</v>
      </c>
      <c r="S571">
        <v>39</v>
      </c>
      <c r="T571">
        <v>1867</v>
      </c>
      <c r="V571">
        <v>10400</v>
      </c>
      <c r="W571">
        <v>262</v>
      </c>
    </row>
    <row r="572" spans="1:23" ht="12.75">
      <c r="A572">
        <v>571</v>
      </c>
      <c r="B572" t="s">
        <v>650</v>
      </c>
      <c r="C572"/>
      <c r="D572" t="s">
        <v>585</v>
      </c>
      <c r="G572">
        <v>36.11301</v>
      </c>
      <c r="H572">
        <v>-107.26753</v>
      </c>
      <c r="J572">
        <v>6410</v>
      </c>
      <c r="L572" t="s">
        <v>601</v>
      </c>
      <c r="M572" s="1">
        <v>22609</v>
      </c>
      <c r="N572">
        <v>9.3</v>
      </c>
      <c r="O572">
        <v>9016</v>
      </c>
      <c r="P572">
        <v>19</v>
      </c>
      <c r="Q572">
        <v>3309</v>
      </c>
      <c r="S572">
        <v>8</v>
      </c>
      <c r="T572">
        <v>980</v>
      </c>
      <c r="U572">
        <v>409</v>
      </c>
      <c r="V572">
        <v>2200</v>
      </c>
      <c r="W572">
        <v>2588</v>
      </c>
    </row>
    <row r="573" spans="1:23" ht="12.75">
      <c r="A573">
        <v>572</v>
      </c>
      <c r="B573" t="s">
        <v>651</v>
      </c>
      <c r="C573"/>
      <c r="D573" t="s">
        <v>585</v>
      </c>
      <c r="G573">
        <v>36.7799</v>
      </c>
      <c r="H573">
        <v>-108.04273</v>
      </c>
      <c r="J573">
        <v>6511</v>
      </c>
      <c r="L573" t="s">
        <v>601</v>
      </c>
      <c r="M573" s="1">
        <v>23014</v>
      </c>
      <c r="N573">
        <v>7.3</v>
      </c>
      <c r="O573">
        <v>41666</v>
      </c>
      <c r="P573">
        <v>288.12</v>
      </c>
      <c r="Q573">
        <v>15359.88</v>
      </c>
      <c r="S573">
        <v>115.25</v>
      </c>
      <c r="T573">
        <v>1243.03</v>
      </c>
      <c r="V573">
        <v>21346.61</v>
      </c>
      <c r="W573">
        <v>3313.38</v>
      </c>
    </row>
    <row r="574" spans="1:23" ht="12.75">
      <c r="A574">
        <v>573</v>
      </c>
      <c r="B574" t="s">
        <v>652</v>
      </c>
      <c r="C574"/>
      <c r="D574" t="s">
        <v>585</v>
      </c>
      <c r="G574">
        <v>36.58786</v>
      </c>
      <c r="H574">
        <v>-107.90655</v>
      </c>
      <c r="J574">
        <v>6550</v>
      </c>
      <c r="L574" t="s">
        <v>601</v>
      </c>
      <c r="M574" s="1">
        <v>21667</v>
      </c>
      <c r="N574">
        <v>8.4</v>
      </c>
      <c r="O574">
        <v>3498</v>
      </c>
      <c r="P574">
        <v>38</v>
      </c>
      <c r="Q574">
        <v>1329</v>
      </c>
      <c r="S574">
        <v>5</v>
      </c>
      <c r="T574">
        <v>894</v>
      </c>
      <c r="U574">
        <v>33</v>
      </c>
      <c r="V574">
        <v>1350</v>
      </c>
      <c r="W574">
        <v>303</v>
      </c>
    </row>
    <row r="575" spans="1:23" ht="12.75">
      <c r="A575">
        <v>574</v>
      </c>
      <c r="B575" t="s">
        <v>653</v>
      </c>
      <c r="C575"/>
      <c r="D575" t="s">
        <v>585</v>
      </c>
      <c r="G575">
        <v>36.57766</v>
      </c>
      <c r="H575">
        <v>-107.89443</v>
      </c>
      <c r="J575">
        <v>6555</v>
      </c>
      <c r="L575" t="s">
        <v>601</v>
      </c>
      <c r="N575">
        <v>7</v>
      </c>
      <c r="O575">
        <v>8741</v>
      </c>
      <c r="P575">
        <v>238</v>
      </c>
      <c r="Q575">
        <v>3131</v>
      </c>
      <c r="S575">
        <v>35</v>
      </c>
      <c r="T575">
        <v>512</v>
      </c>
      <c r="V575">
        <v>4960</v>
      </c>
      <c r="W575">
        <v>125</v>
      </c>
    </row>
    <row r="576" spans="1:23" ht="12.75">
      <c r="A576">
        <v>575</v>
      </c>
      <c r="B576" t="s">
        <v>654</v>
      </c>
      <c r="C576"/>
      <c r="D576" t="s">
        <v>585</v>
      </c>
      <c r="G576">
        <v>36.62938</v>
      </c>
      <c r="H576">
        <v>-107.88896</v>
      </c>
      <c r="J576">
        <v>6565</v>
      </c>
      <c r="L576" t="s">
        <v>601</v>
      </c>
      <c r="M576" s="1">
        <v>21667</v>
      </c>
      <c r="N576">
        <v>6.8</v>
      </c>
      <c r="O576">
        <v>6871</v>
      </c>
      <c r="P576">
        <v>236</v>
      </c>
      <c r="Q576">
        <v>2404</v>
      </c>
      <c r="S576">
        <v>28</v>
      </c>
      <c r="T576">
        <v>146</v>
      </c>
      <c r="V576">
        <v>4100</v>
      </c>
      <c r="W576">
        <v>31</v>
      </c>
    </row>
    <row r="577" spans="1:23" ht="12.75">
      <c r="A577">
        <v>576</v>
      </c>
      <c r="B577" t="s">
        <v>655</v>
      </c>
      <c r="C577"/>
      <c r="D577" t="s">
        <v>585</v>
      </c>
      <c r="G577">
        <v>36.79713</v>
      </c>
      <c r="H577">
        <v>-108.06868</v>
      </c>
      <c r="J577">
        <v>6574</v>
      </c>
      <c r="L577" t="s">
        <v>601</v>
      </c>
      <c r="M577" s="1">
        <v>21315</v>
      </c>
      <c r="N577">
        <v>8.5</v>
      </c>
      <c r="O577">
        <v>15200</v>
      </c>
      <c r="P577">
        <v>40</v>
      </c>
      <c r="Q577">
        <v>4980</v>
      </c>
      <c r="S577">
        <v>18</v>
      </c>
      <c r="T577">
        <v>1270</v>
      </c>
      <c r="V577">
        <v>2600</v>
      </c>
      <c r="W577">
        <v>6280</v>
      </c>
    </row>
    <row r="578" spans="1:23" ht="12.75">
      <c r="A578">
        <v>577</v>
      </c>
      <c r="B578" t="s">
        <v>656</v>
      </c>
      <c r="C578"/>
      <c r="D578" t="s">
        <v>585</v>
      </c>
      <c r="G578">
        <v>36.83941</v>
      </c>
      <c r="H578">
        <v>-108.07835</v>
      </c>
      <c r="J578">
        <v>6820</v>
      </c>
      <c r="L578" t="s">
        <v>601</v>
      </c>
      <c r="M578" s="1">
        <v>26242</v>
      </c>
      <c r="N578">
        <v>7.2</v>
      </c>
      <c r="O578">
        <v>3076</v>
      </c>
      <c r="P578">
        <v>29</v>
      </c>
      <c r="Q578">
        <v>1049</v>
      </c>
      <c r="S578">
        <v>4</v>
      </c>
      <c r="T578">
        <v>720</v>
      </c>
      <c r="V578">
        <v>1230</v>
      </c>
      <c r="W578">
        <v>44</v>
      </c>
    </row>
    <row r="579" spans="1:23" ht="12.75">
      <c r="A579">
        <v>578</v>
      </c>
      <c r="B579" t="s">
        <v>592</v>
      </c>
      <c r="C579"/>
      <c r="D579" t="s">
        <v>585</v>
      </c>
      <c r="G579">
        <v>36.32208</v>
      </c>
      <c r="H579">
        <v>-107.66532</v>
      </c>
      <c r="J579">
        <v>6940</v>
      </c>
      <c r="L579" t="s">
        <v>601</v>
      </c>
      <c r="M579" s="1">
        <v>20948</v>
      </c>
      <c r="O579">
        <v>3370</v>
      </c>
      <c r="P579">
        <v>10</v>
      </c>
      <c r="Q579">
        <v>1030</v>
      </c>
      <c r="S579">
        <v>4</v>
      </c>
      <c r="T579">
        <v>1540</v>
      </c>
      <c r="U579">
        <v>192</v>
      </c>
      <c r="V579">
        <v>150</v>
      </c>
      <c r="W579">
        <v>446</v>
      </c>
    </row>
    <row r="580" spans="1:23" ht="12.75">
      <c r="A580">
        <v>579</v>
      </c>
      <c r="B580" t="s">
        <v>657</v>
      </c>
      <c r="C580"/>
      <c r="D580" t="s">
        <v>585</v>
      </c>
      <c r="G580">
        <v>36.75827</v>
      </c>
      <c r="H580">
        <v>-107.85804</v>
      </c>
      <c r="J580">
        <v>7023</v>
      </c>
      <c r="L580" t="s">
        <v>601</v>
      </c>
      <c r="M580" s="1">
        <v>25538</v>
      </c>
      <c r="N580">
        <v>7</v>
      </c>
      <c r="O580">
        <v>22871</v>
      </c>
      <c r="P580">
        <v>199</v>
      </c>
      <c r="Q580">
        <v>8214</v>
      </c>
      <c r="R580">
        <v>130</v>
      </c>
      <c r="S580">
        <v>47</v>
      </c>
      <c r="T580">
        <v>1391</v>
      </c>
      <c r="V580">
        <v>9300</v>
      </c>
      <c r="W580">
        <v>4296</v>
      </c>
    </row>
    <row r="581" spans="1:23" ht="12.75">
      <c r="A581">
        <v>580</v>
      </c>
      <c r="B581" t="s">
        <v>658</v>
      </c>
      <c r="C581"/>
      <c r="D581" t="s">
        <v>585</v>
      </c>
      <c r="G581">
        <v>36.33089</v>
      </c>
      <c r="H581">
        <v>-107.38962</v>
      </c>
      <c r="J581">
        <v>7045</v>
      </c>
      <c r="L581" t="s">
        <v>601</v>
      </c>
      <c r="M581" s="1">
        <v>21711</v>
      </c>
      <c r="N581">
        <v>7.9</v>
      </c>
      <c r="O581">
        <v>17773</v>
      </c>
      <c r="P581">
        <v>1026</v>
      </c>
      <c r="Q581">
        <v>5742</v>
      </c>
      <c r="S581">
        <v>69</v>
      </c>
      <c r="T581">
        <v>964</v>
      </c>
      <c r="V581">
        <v>9900</v>
      </c>
      <c r="W581">
        <v>561</v>
      </c>
    </row>
    <row r="582" spans="1:23" ht="12.75">
      <c r="A582">
        <v>581</v>
      </c>
      <c r="B582" t="s">
        <v>659</v>
      </c>
      <c r="C582"/>
      <c r="D582" t="s">
        <v>585</v>
      </c>
      <c r="G582">
        <v>36.85378</v>
      </c>
      <c r="H582">
        <v>-108.15961</v>
      </c>
      <c r="J582">
        <v>7077</v>
      </c>
      <c r="L582" t="s">
        <v>601</v>
      </c>
      <c r="M582" s="1">
        <v>22285</v>
      </c>
      <c r="N582">
        <v>8.1</v>
      </c>
      <c r="O582">
        <v>24413</v>
      </c>
      <c r="P582">
        <v>635</v>
      </c>
      <c r="Q582">
        <v>8568</v>
      </c>
      <c r="S582">
        <v>92</v>
      </c>
      <c r="T582">
        <v>830</v>
      </c>
      <c r="V582">
        <v>12487</v>
      </c>
      <c r="W582">
        <v>2222</v>
      </c>
    </row>
    <row r="583" spans="1:23" ht="12.75">
      <c r="A583">
        <v>582</v>
      </c>
      <c r="B583" t="s">
        <v>659</v>
      </c>
      <c r="C583"/>
      <c r="D583" t="s">
        <v>585</v>
      </c>
      <c r="G583">
        <v>36.85363</v>
      </c>
      <c r="H583">
        <v>-108.1612</v>
      </c>
      <c r="J583">
        <v>7077</v>
      </c>
      <c r="L583" t="s">
        <v>601</v>
      </c>
      <c r="M583" s="1">
        <v>28927</v>
      </c>
      <c r="N583">
        <v>9.1</v>
      </c>
      <c r="O583">
        <v>22225.8</v>
      </c>
      <c r="P583">
        <v>16.2752</v>
      </c>
      <c r="Q583">
        <v>9451.82</v>
      </c>
      <c r="S583">
        <v>20.344</v>
      </c>
      <c r="T583">
        <v>7346.22</v>
      </c>
      <c r="U583">
        <v>1269</v>
      </c>
      <c r="V583">
        <v>8808.95</v>
      </c>
      <c r="W583">
        <v>111</v>
      </c>
    </row>
    <row r="584" spans="1:23" ht="12.75">
      <c r="A584">
        <v>583</v>
      </c>
      <c r="B584" t="s">
        <v>660</v>
      </c>
      <c r="C584"/>
      <c r="D584" t="s">
        <v>585</v>
      </c>
      <c r="G584">
        <v>36.78087</v>
      </c>
      <c r="H584">
        <v>-107.75362</v>
      </c>
      <c r="J584">
        <v>7116</v>
      </c>
      <c r="L584" t="s">
        <v>601</v>
      </c>
      <c r="M584" s="1">
        <v>26051</v>
      </c>
      <c r="N584">
        <v>7.5</v>
      </c>
      <c r="O584">
        <v>3414</v>
      </c>
      <c r="P584">
        <v>76</v>
      </c>
      <c r="Q584">
        <v>1214</v>
      </c>
      <c r="R584">
        <v>47</v>
      </c>
      <c r="S584">
        <v>14</v>
      </c>
      <c r="T584">
        <v>317</v>
      </c>
      <c r="V584">
        <v>1900</v>
      </c>
      <c r="W584">
        <v>7</v>
      </c>
    </row>
    <row r="585" spans="1:23" ht="12.75">
      <c r="A585">
        <v>584</v>
      </c>
      <c r="B585" t="s">
        <v>661</v>
      </c>
      <c r="C585"/>
      <c r="D585" t="s">
        <v>585</v>
      </c>
      <c r="G585">
        <v>36.33623</v>
      </c>
      <c r="H585">
        <v>-107.33538</v>
      </c>
      <c r="J585">
        <v>7219</v>
      </c>
      <c r="L585" t="s">
        <v>601</v>
      </c>
      <c r="N585">
        <v>7.9</v>
      </c>
      <c r="O585">
        <v>14088</v>
      </c>
      <c r="P585">
        <v>177</v>
      </c>
      <c r="Q585">
        <v>4959</v>
      </c>
      <c r="R585">
        <v>290</v>
      </c>
      <c r="S585">
        <v>22</v>
      </c>
      <c r="T585">
        <v>1147</v>
      </c>
      <c r="V585">
        <v>6350</v>
      </c>
      <c r="W585">
        <v>1725</v>
      </c>
    </row>
    <row r="586" spans="1:23" ht="12.75">
      <c r="A586">
        <v>585</v>
      </c>
      <c r="B586" t="s">
        <v>662</v>
      </c>
      <c r="C586"/>
      <c r="D586" t="s">
        <v>585</v>
      </c>
      <c r="G586">
        <v>36.34511</v>
      </c>
      <c r="H586">
        <v>-107.66385</v>
      </c>
      <c r="J586">
        <v>7237</v>
      </c>
      <c r="L586" t="s">
        <v>601</v>
      </c>
      <c r="M586" s="1">
        <v>21195</v>
      </c>
      <c r="N586">
        <v>8.4</v>
      </c>
      <c r="O586">
        <v>8840</v>
      </c>
      <c r="P586">
        <v>30</v>
      </c>
      <c r="Q586">
        <v>3060</v>
      </c>
      <c r="S586">
        <v>12</v>
      </c>
      <c r="T586">
        <v>1350</v>
      </c>
      <c r="V586">
        <v>3100</v>
      </c>
      <c r="W586">
        <v>1290</v>
      </c>
    </row>
    <row r="587" spans="1:23" ht="12.75">
      <c r="A587">
        <v>586</v>
      </c>
      <c r="B587" t="s">
        <v>663</v>
      </c>
      <c r="C587"/>
      <c r="D587" t="s">
        <v>585</v>
      </c>
      <c r="G587">
        <v>36.32873</v>
      </c>
      <c r="H587">
        <v>-107.21934</v>
      </c>
      <c r="J587">
        <v>7302</v>
      </c>
      <c r="L587" t="s">
        <v>601</v>
      </c>
      <c r="N587">
        <v>9.3</v>
      </c>
      <c r="O587">
        <v>4228</v>
      </c>
      <c r="P587">
        <v>27</v>
      </c>
      <c r="Q587">
        <v>1481</v>
      </c>
      <c r="S587">
        <v>12</v>
      </c>
      <c r="T587">
        <v>647</v>
      </c>
      <c r="U587">
        <v>252</v>
      </c>
      <c r="V587">
        <v>450</v>
      </c>
      <c r="W587">
        <v>1687</v>
      </c>
    </row>
    <row r="588" spans="1:23" ht="12.75">
      <c r="A588">
        <v>587</v>
      </c>
      <c r="B588" t="s">
        <v>664</v>
      </c>
      <c r="C588"/>
      <c r="D588" t="s">
        <v>585</v>
      </c>
      <c r="G588">
        <v>36.29119</v>
      </c>
      <c r="H588">
        <v>-107.06458</v>
      </c>
      <c r="J588">
        <v>7802</v>
      </c>
      <c r="L588" t="s">
        <v>601</v>
      </c>
      <c r="N588">
        <v>7.3</v>
      </c>
      <c r="O588">
        <v>4673.3</v>
      </c>
      <c r="P588">
        <v>37.85</v>
      </c>
      <c r="Q588">
        <v>1524.14</v>
      </c>
      <c r="S588">
        <v>8.8</v>
      </c>
      <c r="T588">
        <v>787.4</v>
      </c>
      <c r="U588">
        <v>62.46</v>
      </c>
      <c r="V588">
        <v>901.97</v>
      </c>
      <c r="W588">
        <v>1469.05</v>
      </c>
    </row>
    <row r="589" spans="1:23" ht="12.75">
      <c r="A589">
        <v>588</v>
      </c>
      <c r="B589" t="s">
        <v>664</v>
      </c>
      <c r="C589"/>
      <c r="D589" t="s">
        <v>585</v>
      </c>
      <c r="G589">
        <v>36.29119</v>
      </c>
      <c r="H589">
        <v>-107.06458</v>
      </c>
      <c r="J589">
        <v>7802</v>
      </c>
      <c r="L589" t="s">
        <v>601</v>
      </c>
      <c r="M589" s="1">
        <v>21202</v>
      </c>
      <c r="N589">
        <v>8.3</v>
      </c>
      <c r="O589">
        <v>8915</v>
      </c>
      <c r="P589">
        <v>41.37</v>
      </c>
      <c r="Q589">
        <v>3505.27</v>
      </c>
      <c r="S589">
        <v>4.04</v>
      </c>
      <c r="T589">
        <v>1392.42</v>
      </c>
      <c r="U589">
        <v>24.22</v>
      </c>
      <c r="V589">
        <v>3450.78</v>
      </c>
      <c r="W589">
        <v>1203.74</v>
      </c>
    </row>
    <row r="590" spans="1:23" ht="12.75">
      <c r="A590">
        <v>589</v>
      </c>
      <c r="B590" t="s">
        <v>664</v>
      </c>
      <c r="C590"/>
      <c r="D590" t="s">
        <v>585</v>
      </c>
      <c r="G590">
        <v>36.29119</v>
      </c>
      <c r="H590">
        <v>-107.06458</v>
      </c>
      <c r="J590">
        <v>7802</v>
      </c>
      <c r="L590" t="s">
        <v>601</v>
      </c>
      <c r="N590">
        <v>7.4</v>
      </c>
      <c r="O590">
        <v>4779.96</v>
      </c>
      <c r="P590">
        <v>162.22</v>
      </c>
      <c r="Q590">
        <v>1655.4</v>
      </c>
      <c r="S590">
        <v>7.5</v>
      </c>
      <c r="T590">
        <v>1428.77</v>
      </c>
      <c r="V590">
        <v>853.93</v>
      </c>
      <c r="W590">
        <v>1596.62</v>
      </c>
    </row>
    <row r="591" spans="1:23" ht="12.75">
      <c r="A591">
        <v>590</v>
      </c>
      <c r="B591" t="s">
        <v>665</v>
      </c>
      <c r="C591"/>
      <c r="D591" t="s">
        <v>585</v>
      </c>
      <c r="G591">
        <v>36.88974</v>
      </c>
      <c r="H591">
        <v>-107.43409</v>
      </c>
      <c r="J591">
        <v>7965</v>
      </c>
      <c r="L591" t="s">
        <v>601</v>
      </c>
      <c r="M591" s="1">
        <v>25588</v>
      </c>
      <c r="N591">
        <v>6.9</v>
      </c>
      <c r="O591">
        <v>16368</v>
      </c>
      <c r="P591">
        <v>520</v>
      </c>
      <c r="Q591">
        <v>5388</v>
      </c>
      <c r="R591">
        <v>535</v>
      </c>
      <c r="S591">
        <v>61</v>
      </c>
      <c r="T591">
        <v>573</v>
      </c>
      <c r="V591">
        <v>9500</v>
      </c>
      <c r="W591">
        <v>82</v>
      </c>
    </row>
    <row r="592" spans="1:23" ht="12.75">
      <c r="A592">
        <v>591</v>
      </c>
      <c r="B592" t="s">
        <v>666</v>
      </c>
      <c r="C592"/>
      <c r="D592" t="s">
        <v>585</v>
      </c>
      <c r="G592">
        <v>36.71458</v>
      </c>
      <c r="H592">
        <v>-108.56234</v>
      </c>
      <c r="J592">
        <v>8090</v>
      </c>
      <c r="L592" t="s">
        <v>601</v>
      </c>
      <c r="M592" s="1">
        <v>20905</v>
      </c>
      <c r="N592">
        <v>8.9</v>
      </c>
      <c r="O592">
        <v>3430</v>
      </c>
      <c r="P592">
        <v>28.08</v>
      </c>
      <c r="Q592">
        <v>1063.18</v>
      </c>
      <c r="S592">
        <v>2.01</v>
      </c>
      <c r="T592">
        <v>954.86</v>
      </c>
      <c r="U592">
        <v>120.36</v>
      </c>
      <c r="V592">
        <v>255.77</v>
      </c>
      <c r="W592">
        <v>1006.01</v>
      </c>
    </row>
    <row r="593" spans="1:23" ht="12.75">
      <c r="A593">
        <v>592</v>
      </c>
      <c r="B593" t="s">
        <v>666</v>
      </c>
      <c r="C593"/>
      <c r="D593" t="s">
        <v>585</v>
      </c>
      <c r="G593">
        <v>36.71458</v>
      </c>
      <c r="H593">
        <v>-108.56234</v>
      </c>
      <c r="J593">
        <v>8090</v>
      </c>
      <c r="L593" t="s">
        <v>601</v>
      </c>
      <c r="M593" s="1">
        <v>25714</v>
      </c>
      <c r="N593">
        <v>8</v>
      </c>
      <c r="O593">
        <v>2970</v>
      </c>
      <c r="P593">
        <v>12</v>
      </c>
      <c r="Q593">
        <v>1074</v>
      </c>
      <c r="R593">
        <v>66</v>
      </c>
      <c r="S593">
        <v>5</v>
      </c>
      <c r="T593">
        <v>1232</v>
      </c>
      <c r="V593">
        <v>180</v>
      </c>
      <c r="W593">
        <v>1086</v>
      </c>
    </row>
    <row r="594" spans="1:23" ht="12.75">
      <c r="A594">
        <v>593</v>
      </c>
      <c r="B594" t="s">
        <v>666</v>
      </c>
      <c r="C594"/>
      <c r="D594" t="s">
        <v>585</v>
      </c>
      <c r="G594">
        <v>36.71458</v>
      </c>
      <c r="H594">
        <v>-108.56234</v>
      </c>
      <c r="J594">
        <v>8090</v>
      </c>
      <c r="L594" t="s">
        <v>601</v>
      </c>
      <c r="M594" s="1">
        <v>25714</v>
      </c>
      <c r="N594">
        <v>8</v>
      </c>
      <c r="O594">
        <v>3039</v>
      </c>
      <c r="P594">
        <v>12</v>
      </c>
      <c r="Q594">
        <v>1104</v>
      </c>
      <c r="R594">
        <v>6</v>
      </c>
      <c r="S594">
        <v>5</v>
      </c>
      <c r="T594">
        <v>1305</v>
      </c>
      <c r="V594">
        <v>188</v>
      </c>
      <c r="W594">
        <v>1081</v>
      </c>
    </row>
    <row r="595" spans="1:23" ht="12.75">
      <c r="A595">
        <v>594</v>
      </c>
      <c r="B595" t="s">
        <v>667</v>
      </c>
      <c r="C595"/>
      <c r="D595" t="s">
        <v>585</v>
      </c>
      <c r="G595">
        <v>36.50455</v>
      </c>
      <c r="H595">
        <v>-107.25195</v>
      </c>
      <c r="J595">
        <v>8320</v>
      </c>
      <c r="L595" t="s">
        <v>601</v>
      </c>
      <c r="M595" s="1">
        <v>25350</v>
      </c>
      <c r="N595">
        <v>0.76</v>
      </c>
      <c r="O595">
        <v>10594</v>
      </c>
      <c r="P595">
        <v>222</v>
      </c>
      <c r="Q595">
        <v>3235</v>
      </c>
      <c r="R595">
        <v>810</v>
      </c>
      <c r="S595">
        <v>32</v>
      </c>
      <c r="T595">
        <v>573</v>
      </c>
      <c r="V595">
        <v>5500</v>
      </c>
      <c r="W595">
        <v>513</v>
      </c>
    </row>
    <row r="596" spans="1:23" ht="12.75">
      <c r="A596">
        <v>595</v>
      </c>
      <c r="B596" t="s">
        <v>668</v>
      </c>
      <c r="C596"/>
      <c r="D596" t="s">
        <v>585</v>
      </c>
      <c r="G596">
        <v>36.45352</v>
      </c>
      <c r="H596">
        <v>-107.24348</v>
      </c>
      <c r="J596">
        <v>8350</v>
      </c>
      <c r="L596" t="s">
        <v>601</v>
      </c>
      <c r="N596">
        <v>7.6</v>
      </c>
      <c r="O596">
        <v>9102</v>
      </c>
      <c r="P596">
        <v>237</v>
      </c>
      <c r="Q596">
        <v>3117</v>
      </c>
      <c r="S596">
        <v>31</v>
      </c>
      <c r="T596">
        <v>781</v>
      </c>
      <c r="V596">
        <v>3540</v>
      </c>
      <c r="W596">
        <v>1792</v>
      </c>
    </row>
    <row r="597" spans="1:23" ht="12.75">
      <c r="A597">
        <v>596</v>
      </c>
      <c r="B597" t="s">
        <v>587</v>
      </c>
      <c r="C597"/>
      <c r="D597" t="s">
        <v>585</v>
      </c>
      <c r="G597">
        <v>36.40126</v>
      </c>
      <c r="H597">
        <v>-108.0363</v>
      </c>
      <c r="J597">
        <v>11430</v>
      </c>
      <c r="L597" t="s">
        <v>601</v>
      </c>
      <c r="N597">
        <v>9.2</v>
      </c>
      <c r="O597">
        <v>7314</v>
      </c>
      <c r="P597">
        <v>78</v>
      </c>
      <c r="Q597">
        <v>2745</v>
      </c>
      <c r="S597">
        <v>26</v>
      </c>
      <c r="T597">
        <v>1342</v>
      </c>
      <c r="U597">
        <v>96</v>
      </c>
      <c r="V597">
        <v>3120</v>
      </c>
      <c r="W597">
        <v>588</v>
      </c>
    </row>
    <row r="598" spans="1:23" ht="12.75">
      <c r="A598">
        <v>597</v>
      </c>
      <c r="B598" t="s">
        <v>669</v>
      </c>
      <c r="C598"/>
      <c r="D598" t="s">
        <v>585</v>
      </c>
      <c r="G598">
        <v>36.9616</v>
      </c>
      <c r="H598">
        <v>-107.8744</v>
      </c>
      <c r="J598">
        <v>2601</v>
      </c>
      <c r="L598" t="s">
        <v>601</v>
      </c>
      <c r="M598" s="1">
        <v>26357</v>
      </c>
      <c r="N598">
        <v>8.5</v>
      </c>
      <c r="O598">
        <v>10184</v>
      </c>
      <c r="P598">
        <v>5</v>
      </c>
      <c r="Q598">
        <v>3968</v>
      </c>
      <c r="R598">
        <v>230</v>
      </c>
      <c r="S598">
        <v>54</v>
      </c>
      <c r="T598">
        <v>5417</v>
      </c>
      <c r="U598">
        <v>504</v>
      </c>
      <c r="V598">
        <v>2740</v>
      </c>
      <c r="W598">
        <v>15</v>
      </c>
    </row>
    <row r="599" spans="1:23" ht="12.75">
      <c r="A599">
        <v>598</v>
      </c>
      <c r="B599" t="s">
        <v>670</v>
      </c>
      <c r="C599"/>
      <c r="D599" t="s">
        <v>585</v>
      </c>
      <c r="G599">
        <v>36.94345</v>
      </c>
      <c r="H599">
        <v>-107.89027</v>
      </c>
      <c r="J599">
        <v>2812</v>
      </c>
      <c r="L599" t="s">
        <v>601</v>
      </c>
      <c r="M599" s="1">
        <v>28174</v>
      </c>
      <c r="N599">
        <v>8.6</v>
      </c>
      <c r="O599">
        <v>19666</v>
      </c>
      <c r="P599">
        <v>48</v>
      </c>
      <c r="Q599">
        <v>5798</v>
      </c>
      <c r="S599">
        <v>12</v>
      </c>
      <c r="T599">
        <v>11800</v>
      </c>
      <c r="U599">
        <v>1080</v>
      </c>
      <c r="V599">
        <v>922</v>
      </c>
      <c r="W599">
        <v>6</v>
      </c>
    </row>
    <row r="600" spans="1:23" ht="12.75">
      <c r="A600">
        <v>599</v>
      </c>
      <c r="B600" t="s">
        <v>671</v>
      </c>
      <c r="C600"/>
      <c r="D600" t="s">
        <v>585</v>
      </c>
      <c r="G600">
        <v>36.77486</v>
      </c>
      <c r="H600">
        <v>-107.42568</v>
      </c>
      <c r="J600">
        <v>3680</v>
      </c>
      <c r="L600" t="s">
        <v>601</v>
      </c>
      <c r="O600">
        <v>22011</v>
      </c>
      <c r="P600">
        <v>10.17</v>
      </c>
      <c r="Q600">
        <v>6758.8</v>
      </c>
      <c r="S600">
        <v>33.57</v>
      </c>
      <c r="T600">
        <v>11594.17</v>
      </c>
      <c r="U600">
        <v>1023.4</v>
      </c>
      <c r="V600">
        <v>2578.86</v>
      </c>
      <c r="W600">
        <v>14.24</v>
      </c>
    </row>
    <row r="601" spans="1:23" ht="12.75">
      <c r="A601">
        <v>600</v>
      </c>
      <c r="B601" t="s">
        <v>672</v>
      </c>
      <c r="C601"/>
      <c r="D601" t="s">
        <v>585</v>
      </c>
      <c r="G601">
        <v>36.7728</v>
      </c>
      <c r="H601">
        <v>-107.76249</v>
      </c>
      <c r="J601">
        <v>4860</v>
      </c>
      <c r="L601" t="s">
        <v>601</v>
      </c>
      <c r="M601" s="1">
        <v>25288</v>
      </c>
      <c r="N601">
        <v>7.2</v>
      </c>
      <c r="O601">
        <v>12715</v>
      </c>
      <c r="P601">
        <v>259</v>
      </c>
      <c r="Q601">
        <v>3781</v>
      </c>
      <c r="R601">
        <v>18</v>
      </c>
      <c r="S601">
        <v>68</v>
      </c>
      <c r="T601">
        <v>659</v>
      </c>
      <c r="V601">
        <v>100</v>
      </c>
      <c r="W601">
        <v>8164</v>
      </c>
    </row>
    <row r="602" spans="1:23" ht="12.75">
      <c r="A602">
        <v>601</v>
      </c>
      <c r="B602" t="s">
        <v>673</v>
      </c>
      <c r="C602"/>
      <c r="D602" t="s">
        <v>585</v>
      </c>
      <c r="G602">
        <v>36.76896</v>
      </c>
      <c r="H602">
        <v>-108.57984</v>
      </c>
      <c r="J602">
        <v>325</v>
      </c>
      <c r="L602" t="s">
        <v>674</v>
      </c>
      <c r="M602" s="1">
        <v>24544</v>
      </c>
      <c r="N602">
        <v>8.1</v>
      </c>
      <c r="O602">
        <v>9023</v>
      </c>
      <c r="P602">
        <v>14</v>
      </c>
      <c r="Q602">
        <v>2998</v>
      </c>
      <c r="R602">
        <v>10</v>
      </c>
      <c r="S602">
        <v>21</v>
      </c>
      <c r="T602">
        <v>2820</v>
      </c>
      <c r="V602">
        <v>2880</v>
      </c>
      <c r="W602">
        <v>280</v>
      </c>
    </row>
    <row r="603" spans="1:23" ht="12.75">
      <c r="A603">
        <v>602</v>
      </c>
      <c r="B603" t="s">
        <v>610</v>
      </c>
      <c r="C603"/>
      <c r="D603" t="s">
        <v>585</v>
      </c>
      <c r="G603">
        <v>36.76591</v>
      </c>
      <c r="H603">
        <v>-108.58474</v>
      </c>
      <c r="J603">
        <v>776</v>
      </c>
      <c r="L603" t="s">
        <v>674</v>
      </c>
      <c r="M603" s="1">
        <v>24450</v>
      </c>
      <c r="N603">
        <v>8</v>
      </c>
      <c r="O603">
        <v>12794</v>
      </c>
      <c r="P603">
        <v>344</v>
      </c>
      <c r="Q603">
        <v>2696</v>
      </c>
      <c r="R603">
        <v>33</v>
      </c>
      <c r="S603">
        <v>640</v>
      </c>
      <c r="T603">
        <v>397</v>
      </c>
      <c r="V603">
        <v>184</v>
      </c>
      <c r="W603">
        <v>8500</v>
      </c>
    </row>
    <row r="604" spans="1:23" ht="12.75">
      <c r="A604">
        <v>603</v>
      </c>
      <c r="B604" t="s">
        <v>675</v>
      </c>
      <c r="C604"/>
      <c r="D604" t="s">
        <v>585</v>
      </c>
      <c r="G604">
        <v>36.87527</v>
      </c>
      <c r="H604">
        <v>-108.57238</v>
      </c>
      <c r="J604">
        <v>1603</v>
      </c>
      <c r="L604" t="s">
        <v>674</v>
      </c>
      <c r="M604" s="1">
        <v>27184</v>
      </c>
      <c r="O604">
        <v>17735</v>
      </c>
      <c r="P604">
        <v>179</v>
      </c>
      <c r="Q604">
        <v>6622</v>
      </c>
      <c r="R604">
        <v>53</v>
      </c>
      <c r="S604">
        <v>33</v>
      </c>
      <c r="T604">
        <v>1671</v>
      </c>
      <c r="V604">
        <v>8800</v>
      </c>
      <c r="W604">
        <v>1225</v>
      </c>
    </row>
    <row r="605" spans="1:23" ht="12.75">
      <c r="A605">
        <v>604</v>
      </c>
      <c r="B605" t="s">
        <v>619</v>
      </c>
      <c r="C605"/>
      <c r="D605" t="s">
        <v>585</v>
      </c>
      <c r="G605">
        <v>36.67717</v>
      </c>
      <c r="H605">
        <v>-108.5546</v>
      </c>
      <c r="J605">
        <v>1730</v>
      </c>
      <c r="L605" t="s">
        <v>674</v>
      </c>
      <c r="M605" s="1">
        <v>21202</v>
      </c>
      <c r="N605">
        <v>8.3</v>
      </c>
      <c r="O605">
        <v>9222</v>
      </c>
      <c r="P605">
        <v>116.04</v>
      </c>
      <c r="Q605">
        <v>3003.79</v>
      </c>
      <c r="S605">
        <v>50.45</v>
      </c>
      <c r="T605">
        <v>393.51</v>
      </c>
      <c r="U605">
        <v>59.53</v>
      </c>
      <c r="V605">
        <v>1563.95</v>
      </c>
      <c r="W605">
        <v>4234.77</v>
      </c>
    </row>
    <row r="606" spans="1:23" ht="12.75">
      <c r="A606">
        <v>605</v>
      </c>
      <c r="B606" t="s">
        <v>676</v>
      </c>
      <c r="C606"/>
      <c r="D606" t="s">
        <v>585</v>
      </c>
      <c r="G606">
        <v>35.67757</v>
      </c>
      <c r="H606">
        <v>-107.63566</v>
      </c>
      <c r="J606">
        <v>1782</v>
      </c>
      <c r="L606" t="s">
        <v>674</v>
      </c>
      <c r="M606" s="1">
        <v>18473</v>
      </c>
      <c r="O606">
        <v>11803</v>
      </c>
      <c r="P606">
        <v>126</v>
      </c>
      <c r="Q606">
        <v>4145</v>
      </c>
      <c r="S606">
        <v>43</v>
      </c>
      <c r="T606">
        <v>309</v>
      </c>
      <c r="V606">
        <v>4810</v>
      </c>
      <c r="W606">
        <v>2370</v>
      </c>
    </row>
    <row r="607" spans="1:23" ht="12.75">
      <c r="A607">
        <v>606</v>
      </c>
      <c r="B607" t="s">
        <v>677</v>
      </c>
      <c r="C607"/>
      <c r="D607" t="s">
        <v>585</v>
      </c>
      <c r="G607">
        <v>35.94596</v>
      </c>
      <c r="H607">
        <v>-108.17369</v>
      </c>
      <c r="J607">
        <v>2239</v>
      </c>
      <c r="L607" t="s">
        <v>674</v>
      </c>
      <c r="M607" s="1">
        <v>22239</v>
      </c>
      <c r="N607">
        <v>7.55</v>
      </c>
      <c r="O607">
        <v>6985</v>
      </c>
      <c r="P607">
        <v>42.29</v>
      </c>
      <c r="Q607">
        <v>2538.65</v>
      </c>
      <c r="R607">
        <v>33.23</v>
      </c>
      <c r="S607">
        <v>17.12</v>
      </c>
      <c r="T607">
        <v>632.4</v>
      </c>
      <c r="V607">
        <v>3642.32</v>
      </c>
      <c r="W607">
        <v>79.55</v>
      </c>
    </row>
    <row r="608" spans="1:23" ht="12.75">
      <c r="A608">
        <v>607</v>
      </c>
      <c r="B608" t="s">
        <v>678</v>
      </c>
      <c r="C608"/>
      <c r="D608" t="s">
        <v>585</v>
      </c>
      <c r="G608">
        <v>36.65431</v>
      </c>
      <c r="H608">
        <v>-108.57465</v>
      </c>
      <c r="J608">
        <v>2377</v>
      </c>
      <c r="L608" t="s">
        <v>674</v>
      </c>
      <c r="N608">
        <v>8.2</v>
      </c>
      <c r="O608">
        <v>5130</v>
      </c>
      <c r="P608">
        <v>65</v>
      </c>
      <c r="Q608">
        <v>1600</v>
      </c>
      <c r="S608">
        <v>25</v>
      </c>
      <c r="T608">
        <v>98</v>
      </c>
      <c r="U608">
        <v>60</v>
      </c>
      <c r="V608">
        <v>270</v>
      </c>
      <c r="W608">
        <v>3062</v>
      </c>
    </row>
    <row r="609" spans="1:23" ht="12.75">
      <c r="A609">
        <v>608</v>
      </c>
      <c r="B609" t="s">
        <v>679</v>
      </c>
      <c r="C609"/>
      <c r="D609" t="s">
        <v>585</v>
      </c>
      <c r="G609">
        <v>35.86255</v>
      </c>
      <c r="H609">
        <v>-107.86592</v>
      </c>
      <c r="J609">
        <v>2480</v>
      </c>
      <c r="L609" t="s">
        <v>674</v>
      </c>
      <c r="M609" s="1">
        <v>20663</v>
      </c>
      <c r="N609">
        <v>7.98</v>
      </c>
      <c r="O609">
        <v>4262</v>
      </c>
      <c r="P609">
        <v>16.13</v>
      </c>
      <c r="Q609">
        <v>1565.97</v>
      </c>
      <c r="R609">
        <v>11.09</v>
      </c>
      <c r="S609">
        <v>5.04</v>
      </c>
      <c r="T609">
        <v>423.36</v>
      </c>
      <c r="U609">
        <v>48.38</v>
      </c>
      <c r="V609">
        <v>2119.82</v>
      </c>
      <c r="W609">
        <v>63.5</v>
      </c>
    </row>
    <row r="610" spans="1:23" ht="12.75">
      <c r="A610">
        <v>609</v>
      </c>
      <c r="B610" t="s">
        <v>680</v>
      </c>
      <c r="C610"/>
      <c r="D610" t="s">
        <v>585</v>
      </c>
      <c r="G610">
        <v>36.80617</v>
      </c>
      <c r="H610">
        <v>-108.51849</v>
      </c>
      <c r="J610">
        <v>2486</v>
      </c>
      <c r="L610" t="s">
        <v>674</v>
      </c>
      <c r="M610" s="1">
        <v>22035</v>
      </c>
      <c r="N610">
        <v>8.6</v>
      </c>
      <c r="O610">
        <v>5045</v>
      </c>
      <c r="P610">
        <v>58.17</v>
      </c>
      <c r="Q610">
        <v>1467.39</v>
      </c>
      <c r="S610">
        <v>43.13</v>
      </c>
      <c r="T610">
        <v>2244.71</v>
      </c>
      <c r="U610">
        <v>178.53</v>
      </c>
      <c r="V610">
        <v>754.26</v>
      </c>
      <c r="W610">
        <v>298.89</v>
      </c>
    </row>
    <row r="611" spans="1:23" ht="12.75">
      <c r="A611">
        <v>610</v>
      </c>
      <c r="B611" t="s">
        <v>681</v>
      </c>
      <c r="C611"/>
      <c r="D611" t="s">
        <v>585</v>
      </c>
      <c r="G611">
        <v>35.815</v>
      </c>
      <c r="H611">
        <v>-107.47989</v>
      </c>
      <c r="J611">
        <v>3391</v>
      </c>
      <c r="L611" t="s">
        <v>674</v>
      </c>
      <c r="M611" s="1">
        <v>20898</v>
      </c>
      <c r="N611">
        <v>8.1</v>
      </c>
      <c r="O611">
        <v>21540</v>
      </c>
      <c r="P611">
        <v>162.88</v>
      </c>
      <c r="Q611">
        <v>7927.04</v>
      </c>
      <c r="R611">
        <v>49.88</v>
      </c>
      <c r="S611">
        <v>29.52</v>
      </c>
      <c r="T611">
        <v>592.48</v>
      </c>
      <c r="V611">
        <v>10936.37</v>
      </c>
      <c r="W611">
        <v>1864.98</v>
      </c>
    </row>
    <row r="612" spans="1:23" ht="12.75">
      <c r="A612">
        <v>611</v>
      </c>
      <c r="B612" t="s">
        <v>682</v>
      </c>
      <c r="C612"/>
      <c r="D612" t="s">
        <v>585</v>
      </c>
      <c r="G612">
        <v>36.74039</v>
      </c>
      <c r="H612">
        <v>-108.50608</v>
      </c>
      <c r="J612">
        <v>3750</v>
      </c>
      <c r="L612" t="s">
        <v>674</v>
      </c>
      <c r="M612" s="1">
        <v>23687</v>
      </c>
      <c r="N612">
        <v>9.2</v>
      </c>
      <c r="O612">
        <v>22850</v>
      </c>
      <c r="P612">
        <v>24.43</v>
      </c>
      <c r="Q612">
        <v>7862.01</v>
      </c>
      <c r="S612">
        <v>5.09</v>
      </c>
      <c r="T612">
        <v>6474.48</v>
      </c>
      <c r="U612">
        <v>849.01</v>
      </c>
      <c r="V612">
        <v>6790.06</v>
      </c>
      <c r="W612">
        <v>844.94</v>
      </c>
    </row>
    <row r="613" spans="1:23" ht="12.75">
      <c r="A613">
        <v>612</v>
      </c>
      <c r="B613" t="s">
        <v>683</v>
      </c>
      <c r="C613"/>
      <c r="D613" t="s">
        <v>585</v>
      </c>
      <c r="G613">
        <v>36.71538</v>
      </c>
      <c r="H613">
        <v>-108.48779</v>
      </c>
      <c r="J613">
        <v>4210</v>
      </c>
      <c r="L613" t="s">
        <v>674</v>
      </c>
      <c r="N613">
        <v>8.8</v>
      </c>
      <c r="O613">
        <v>40996</v>
      </c>
      <c r="P613">
        <v>28.81</v>
      </c>
      <c r="Q613">
        <v>15338.27</v>
      </c>
      <c r="S613">
        <v>7.2</v>
      </c>
      <c r="T613">
        <v>4393.83</v>
      </c>
      <c r="U613">
        <v>432.18</v>
      </c>
      <c r="V613">
        <v>20271.3</v>
      </c>
      <c r="W613">
        <v>524.79</v>
      </c>
    </row>
    <row r="614" spans="1:23" ht="12.75">
      <c r="A614">
        <v>613</v>
      </c>
      <c r="B614" t="s">
        <v>684</v>
      </c>
      <c r="C614"/>
      <c r="D614" t="s">
        <v>585</v>
      </c>
      <c r="G614">
        <v>36.76993</v>
      </c>
      <c r="H614">
        <v>-108.41041</v>
      </c>
      <c r="J614">
        <v>4420</v>
      </c>
      <c r="L614" t="s">
        <v>674</v>
      </c>
      <c r="N614">
        <v>7.9</v>
      </c>
      <c r="O614">
        <v>12630</v>
      </c>
      <c r="P614">
        <v>71</v>
      </c>
      <c r="Q614">
        <v>4817</v>
      </c>
      <c r="S614">
        <v>65</v>
      </c>
      <c r="T614">
        <v>2025</v>
      </c>
      <c r="V614">
        <v>6250</v>
      </c>
      <c r="W614">
        <v>430</v>
      </c>
    </row>
    <row r="615" spans="1:23" ht="12.75">
      <c r="A615">
        <v>614</v>
      </c>
      <c r="B615" t="s">
        <v>685</v>
      </c>
      <c r="C615"/>
      <c r="D615" t="s">
        <v>585</v>
      </c>
      <c r="G615">
        <v>36.76946</v>
      </c>
      <c r="H615">
        <v>-108.40173</v>
      </c>
      <c r="J615">
        <v>4525</v>
      </c>
      <c r="L615" t="s">
        <v>674</v>
      </c>
      <c r="N615">
        <v>8.4</v>
      </c>
      <c r="O615">
        <v>8562</v>
      </c>
      <c r="P615">
        <v>8</v>
      </c>
      <c r="Q615">
        <v>3378</v>
      </c>
      <c r="S615">
        <v>7</v>
      </c>
      <c r="T615">
        <v>1684</v>
      </c>
      <c r="U615">
        <v>-1</v>
      </c>
      <c r="V615">
        <v>4060</v>
      </c>
      <c r="W615">
        <v>280</v>
      </c>
    </row>
    <row r="616" spans="1:23" ht="12.75">
      <c r="A616">
        <v>615</v>
      </c>
      <c r="B616" t="s">
        <v>686</v>
      </c>
      <c r="C616"/>
      <c r="D616" t="s">
        <v>585</v>
      </c>
      <c r="G616">
        <v>36.5224</v>
      </c>
      <c r="H616">
        <v>-108.41158</v>
      </c>
      <c r="J616">
        <v>4700</v>
      </c>
      <c r="L616" t="s">
        <v>674</v>
      </c>
      <c r="M616" s="1">
        <v>21577</v>
      </c>
      <c r="N616">
        <v>8.3</v>
      </c>
      <c r="O616">
        <v>1982</v>
      </c>
      <c r="P616">
        <v>106</v>
      </c>
      <c r="Q616">
        <v>574</v>
      </c>
      <c r="S616">
        <v>12</v>
      </c>
      <c r="T616">
        <v>286</v>
      </c>
      <c r="V616">
        <v>750</v>
      </c>
      <c r="W616">
        <v>324</v>
      </c>
    </row>
    <row r="617" spans="1:23" ht="12.75">
      <c r="A617">
        <v>616</v>
      </c>
      <c r="B617" t="s">
        <v>687</v>
      </c>
      <c r="C617"/>
      <c r="D617" t="s">
        <v>585</v>
      </c>
      <c r="G617">
        <v>36.41554</v>
      </c>
      <c r="H617">
        <v>-108.12997</v>
      </c>
      <c r="J617">
        <v>4957</v>
      </c>
      <c r="L617" t="s">
        <v>674</v>
      </c>
      <c r="N617">
        <v>7.2</v>
      </c>
      <c r="O617">
        <v>48350</v>
      </c>
      <c r="P617">
        <v>646</v>
      </c>
      <c r="Q617">
        <v>18064</v>
      </c>
      <c r="S617">
        <v>185</v>
      </c>
      <c r="T617">
        <v>903</v>
      </c>
      <c r="V617">
        <v>29000</v>
      </c>
      <c r="W617">
        <v>10</v>
      </c>
    </row>
    <row r="618" spans="1:23" ht="12.75">
      <c r="A618">
        <v>617</v>
      </c>
      <c r="B618" t="s">
        <v>688</v>
      </c>
      <c r="C618"/>
      <c r="D618" t="s">
        <v>585</v>
      </c>
      <c r="G618">
        <v>36.78435</v>
      </c>
      <c r="H618">
        <v>-108.42424</v>
      </c>
      <c r="J618">
        <v>4967</v>
      </c>
      <c r="L618" t="s">
        <v>674</v>
      </c>
      <c r="M618" s="1">
        <v>21245</v>
      </c>
      <c r="N618">
        <v>7.8</v>
      </c>
      <c r="O618">
        <v>18330</v>
      </c>
      <c r="P618">
        <v>499</v>
      </c>
      <c r="Q618">
        <v>6501</v>
      </c>
      <c r="S618">
        <v>90</v>
      </c>
      <c r="T618">
        <v>1185</v>
      </c>
      <c r="V618">
        <v>10000</v>
      </c>
      <c r="W618">
        <v>657</v>
      </c>
    </row>
    <row r="619" spans="1:23" ht="12.75">
      <c r="A619">
        <v>618</v>
      </c>
      <c r="B619" t="s">
        <v>689</v>
      </c>
      <c r="C619"/>
      <c r="D619" t="s">
        <v>585</v>
      </c>
      <c r="G619">
        <v>36.71475</v>
      </c>
      <c r="H619">
        <v>-108.29347</v>
      </c>
      <c r="J619">
        <v>4970</v>
      </c>
      <c r="L619" t="s">
        <v>674</v>
      </c>
      <c r="M619" s="1">
        <v>22409</v>
      </c>
      <c r="N619">
        <v>7.7</v>
      </c>
      <c r="O619">
        <v>5702</v>
      </c>
      <c r="P619">
        <v>129.52</v>
      </c>
      <c r="Q619">
        <v>1928.68</v>
      </c>
      <c r="S619">
        <v>19.08</v>
      </c>
      <c r="T619">
        <v>575.29</v>
      </c>
      <c r="V619">
        <v>2563.21</v>
      </c>
      <c r="W619">
        <v>486.94</v>
      </c>
    </row>
    <row r="620" spans="1:23" ht="12.75">
      <c r="A620">
        <v>619</v>
      </c>
      <c r="B620" t="s">
        <v>690</v>
      </c>
      <c r="C620"/>
      <c r="D620" t="s">
        <v>585</v>
      </c>
      <c r="G620">
        <v>36.4117</v>
      </c>
      <c r="H620">
        <v>-108.12138</v>
      </c>
      <c r="J620">
        <v>5011</v>
      </c>
      <c r="L620" t="s">
        <v>674</v>
      </c>
      <c r="N620">
        <v>7.38</v>
      </c>
      <c r="O620">
        <v>46685</v>
      </c>
      <c r="P620">
        <v>394.68</v>
      </c>
      <c r="Q620">
        <v>17520.55</v>
      </c>
      <c r="S620">
        <v>112.32</v>
      </c>
      <c r="T620">
        <v>1194.35</v>
      </c>
      <c r="V620">
        <v>27151.61</v>
      </c>
      <c r="W620">
        <v>301.94</v>
      </c>
    </row>
    <row r="621" spans="1:23" ht="12.75">
      <c r="A621">
        <v>620</v>
      </c>
      <c r="B621" t="s">
        <v>691</v>
      </c>
      <c r="C621"/>
      <c r="D621" t="s">
        <v>585</v>
      </c>
      <c r="G621">
        <v>36.38573</v>
      </c>
      <c r="H621">
        <v>-108.00644</v>
      </c>
      <c r="J621">
        <v>5080</v>
      </c>
      <c r="L621" t="s">
        <v>674</v>
      </c>
      <c r="N621">
        <v>7.2</v>
      </c>
      <c r="O621">
        <v>39149</v>
      </c>
      <c r="P621">
        <v>484</v>
      </c>
      <c r="Q621">
        <v>14719</v>
      </c>
      <c r="S621">
        <v>117</v>
      </c>
      <c r="T621">
        <v>850</v>
      </c>
      <c r="V621">
        <v>33400</v>
      </c>
      <c r="W621">
        <v>10</v>
      </c>
    </row>
    <row r="622" spans="1:23" ht="12.75">
      <c r="A622">
        <v>621</v>
      </c>
      <c r="B622" t="s">
        <v>692</v>
      </c>
      <c r="C622"/>
      <c r="D622" t="s">
        <v>585</v>
      </c>
      <c r="G622">
        <v>36.71464</v>
      </c>
      <c r="H622">
        <v>-108.25757</v>
      </c>
      <c r="J622">
        <v>5163</v>
      </c>
      <c r="L622" t="s">
        <v>674</v>
      </c>
      <c r="M622" s="1">
        <v>23474</v>
      </c>
      <c r="N622">
        <v>8.1</v>
      </c>
      <c r="O622">
        <v>3220</v>
      </c>
      <c r="P622">
        <v>5.01</v>
      </c>
      <c r="Q622">
        <v>942.88</v>
      </c>
      <c r="S622">
        <v>2</v>
      </c>
      <c r="T622">
        <v>1843.68</v>
      </c>
      <c r="V622">
        <v>296.59</v>
      </c>
      <c r="W622">
        <v>130.26</v>
      </c>
    </row>
    <row r="623" spans="1:23" ht="12.75">
      <c r="A623">
        <v>622</v>
      </c>
      <c r="B623" t="s">
        <v>693</v>
      </c>
      <c r="C623"/>
      <c r="D623" t="s">
        <v>585</v>
      </c>
      <c r="G623">
        <v>36.45517</v>
      </c>
      <c r="H623">
        <v>-108.23329</v>
      </c>
      <c r="J623">
        <v>5220</v>
      </c>
      <c r="L623" t="s">
        <v>674</v>
      </c>
      <c r="N623">
        <v>7.3</v>
      </c>
      <c r="O623">
        <v>56306</v>
      </c>
      <c r="P623">
        <v>849</v>
      </c>
      <c r="Q623">
        <v>20980</v>
      </c>
      <c r="S623">
        <v>169</v>
      </c>
      <c r="T623">
        <v>600</v>
      </c>
      <c r="V623">
        <v>34000</v>
      </c>
      <c r="W623">
        <v>13</v>
      </c>
    </row>
    <row r="624" spans="1:23" ht="12.75">
      <c r="A624">
        <v>623</v>
      </c>
      <c r="B624" t="s">
        <v>694</v>
      </c>
      <c r="C624"/>
      <c r="D624" t="s">
        <v>585</v>
      </c>
      <c r="G624">
        <v>36.48072</v>
      </c>
      <c r="H624">
        <v>-108.01119</v>
      </c>
      <c r="J624">
        <v>5381</v>
      </c>
      <c r="L624" t="s">
        <v>674</v>
      </c>
      <c r="M624" s="1">
        <v>21045</v>
      </c>
      <c r="N624">
        <v>7.2</v>
      </c>
      <c r="O624">
        <v>31777</v>
      </c>
      <c r="P624">
        <v>440</v>
      </c>
      <c r="Q624">
        <v>10675</v>
      </c>
      <c r="S624">
        <v>134</v>
      </c>
      <c r="T624">
        <v>1450</v>
      </c>
      <c r="V624">
        <v>8300</v>
      </c>
      <c r="W624">
        <v>11514</v>
      </c>
    </row>
    <row r="625" spans="1:23" ht="12.75">
      <c r="A625">
        <v>624</v>
      </c>
      <c r="B625" t="s">
        <v>695</v>
      </c>
      <c r="C625"/>
      <c r="D625" t="s">
        <v>585</v>
      </c>
      <c r="G625">
        <v>36.46575</v>
      </c>
      <c r="H625">
        <v>-108.26134</v>
      </c>
      <c r="J625">
        <v>5400</v>
      </c>
      <c r="L625" t="s">
        <v>674</v>
      </c>
      <c r="N625">
        <v>7.3</v>
      </c>
      <c r="O625">
        <v>61049</v>
      </c>
      <c r="P625">
        <v>564</v>
      </c>
      <c r="Q625">
        <v>22658</v>
      </c>
      <c r="S625">
        <v>486</v>
      </c>
      <c r="T625">
        <v>525</v>
      </c>
      <c r="V625">
        <v>37000</v>
      </c>
      <c r="W625">
        <v>82</v>
      </c>
    </row>
    <row r="626" spans="1:23" ht="12.75">
      <c r="A626">
        <v>625</v>
      </c>
      <c r="B626" t="s">
        <v>695</v>
      </c>
      <c r="C626"/>
      <c r="D626" t="s">
        <v>585</v>
      </c>
      <c r="G626">
        <v>36.46453</v>
      </c>
      <c r="H626">
        <v>-108.25764</v>
      </c>
      <c r="J626">
        <v>5400</v>
      </c>
      <c r="L626" t="s">
        <v>674</v>
      </c>
      <c r="M626" s="1">
        <v>22611</v>
      </c>
      <c r="N626">
        <v>5.5</v>
      </c>
      <c r="O626">
        <v>47807</v>
      </c>
      <c r="P626">
        <v>12825.6</v>
      </c>
      <c r="Q626">
        <v>395450</v>
      </c>
      <c r="S626">
        <v>5906.12</v>
      </c>
      <c r="T626">
        <v>47586.2</v>
      </c>
      <c r="V626">
        <v>1006870</v>
      </c>
      <c r="W626">
        <v>14409</v>
      </c>
    </row>
    <row r="627" spans="1:23" ht="12.75">
      <c r="A627">
        <v>626</v>
      </c>
      <c r="B627" t="s">
        <v>696</v>
      </c>
      <c r="C627"/>
      <c r="D627" t="s">
        <v>585</v>
      </c>
      <c r="G627">
        <v>36.46857</v>
      </c>
      <c r="H627">
        <v>-108.39873</v>
      </c>
      <c r="J627">
        <v>5437</v>
      </c>
      <c r="L627" t="s">
        <v>674</v>
      </c>
      <c r="N627">
        <v>9.3</v>
      </c>
      <c r="O627">
        <v>11593</v>
      </c>
      <c r="P627">
        <v>12</v>
      </c>
      <c r="Q627">
        <v>4075</v>
      </c>
      <c r="S627">
        <v>7</v>
      </c>
      <c r="T627">
        <v>952</v>
      </c>
      <c r="U627">
        <v>228</v>
      </c>
      <c r="V627">
        <v>1860</v>
      </c>
      <c r="W627">
        <v>4942</v>
      </c>
    </row>
    <row r="628" spans="1:23" ht="12.75">
      <c r="A628">
        <v>627</v>
      </c>
      <c r="B628" t="s">
        <v>697</v>
      </c>
      <c r="C628"/>
      <c r="D628" t="s">
        <v>585</v>
      </c>
      <c r="G628">
        <v>36.33214</v>
      </c>
      <c r="H628">
        <v>-108.22087</v>
      </c>
      <c r="J628">
        <v>5451</v>
      </c>
      <c r="L628" t="s">
        <v>674</v>
      </c>
      <c r="M628" s="1">
        <v>21247</v>
      </c>
      <c r="N628">
        <v>8.2</v>
      </c>
      <c r="O628">
        <v>19967</v>
      </c>
      <c r="P628">
        <v>53.74</v>
      </c>
      <c r="Q628">
        <v>7487.38</v>
      </c>
      <c r="S628">
        <v>38.53</v>
      </c>
      <c r="T628">
        <v>806.13</v>
      </c>
      <c r="U628">
        <v>110.53</v>
      </c>
      <c r="V628">
        <v>9126</v>
      </c>
      <c r="W628">
        <v>2754.02</v>
      </c>
    </row>
    <row r="629" spans="1:23" ht="12.75">
      <c r="A629">
        <v>628</v>
      </c>
      <c r="B629" t="s">
        <v>698</v>
      </c>
      <c r="C629"/>
      <c r="D629" t="s">
        <v>585</v>
      </c>
      <c r="G629">
        <v>36.66809</v>
      </c>
      <c r="H629">
        <v>-108.09279</v>
      </c>
      <c r="J629">
        <v>5640</v>
      </c>
      <c r="L629" t="s">
        <v>674</v>
      </c>
      <c r="M629" s="1">
        <v>24876</v>
      </c>
      <c r="N629">
        <v>8.3</v>
      </c>
      <c r="O629">
        <v>5065</v>
      </c>
      <c r="P629">
        <v>20</v>
      </c>
      <c r="Q629">
        <v>1802</v>
      </c>
      <c r="R629">
        <v>8</v>
      </c>
      <c r="S629">
        <v>4</v>
      </c>
      <c r="T629">
        <v>598</v>
      </c>
      <c r="U629">
        <v>24</v>
      </c>
      <c r="V629">
        <v>1180</v>
      </c>
      <c r="W629">
        <v>1732</v>
      </c>
    </row>
    <row r="630" spans="1:23" ht="12.75">
      <c r="A630">
        <v>629</v>
      </c>
      <c r="B630" t="s">
        <v>699</v>
      </c>
      <c r="C630"/>
      <c r="D630" t="s">
        <v>585</v>
      </c>
      <c r="G630">
        <v>36.64958</v>
      </c>
      <c r="H630">
        <v>-108.05272</v>
      </c>
      <c r="J630">
        <v>5660</v>
      </c>
      <c r="L630" t="s">
        <v>674</v>
      </c>
      <c r="M630" s="1">
        <v>25084</v>
      </c>
      <c r="N630">
        <v>8.2</v>
      </c>
      <c r="O630">
        <v>7512</v>
      </c>
      <c r="P630">
        <v>16</v>
      </c>
      <c r="Q630">
        <v>2763</v>
      </c>
      <c r="R630">
        <v>21</v>
      </c>
      <c r="S630">
        <v>9</v>
      </c>
      <c r="T630">
        <v>915</v>
      </c>
      <c r="V630">
        <v>2540</v>
      </c>
      <c r="W630">
        <v>1712</v>
      </c>
    </row>
    <row r="631" spans="1:23" ht="12.75">
      <c r="A631">
        <v>630</v>
      </c>
      <c r="B631" t="s">
        <v>699</v>
      </c>
      <c r="C631"/>
      <c r="D631" t="s">
        <v>585</v>
      </c>
      <c r="G631">
        <v>36.64958</v>
      </c>
      <c r="H631">
        <v>-108.05272</v>
      </c>
      <c r="J631">
        <v>5660</v>
      </c>
      <c r="L631" t="s">
        <v>674</v>
      </c>
      <c r="M631" s="1">
        <v>24876</v>
      </c>
      <c r="N631">
        <v>8.5</v>
      </c>
      <c r="O631">
        <v>3167</v>
      </c>
      <c r="P631">
        <v>5</v>
      </c>
      <c r="Q631">
        <v>1240</v>
      </c>
      <c r="R631">
        <v>8</v>
      </c>
      <c r="S631">
        <v>1</v>
      </c>
      <c r="T631">
        <v>988</v>
      </c>
      <c r="U631">
        <v>60</v>
      </c>
      <c r="V631">
        <v>1060</v>
      </c>
      <c r="W631">
        <v>307</v>
      </c>
    </row>
    <row r="632" spans="1:23" ht="12.75">
      <c r="A632">
        <v>631</v>
      </c>
      <c r="B632" t="s">
        <v>700</v>
      </c>
      <c r="C632"/>
      <c r="D632" t="s">
        <v>585</v>
      </c>
      <c r="G632">
        <v>36.65394</v>
      </c>
      <c r="H632">
        <v>-108.06386</v>
      </c>
      <c r="J632">
        <v>5699</v>
      </c>
      <c r="L632" t="s">
        <v>674</v>
      </c>
      <c r="M632" s="1">
        <v>24876</v>
      </c>
      <c r="N632">
        <v>8.3</v>
      </c>
      <c r="O632">
        <v>5406</v>
      </c>
      <c r="P632">
        <v>19</v>
      </c>
      <c r="Q632">
        <v>1962</v>
      </c>
      <c r="R632">
        <v>12</v>
      </c>
      <c r="S632">
        <v>5</v>
      </c>
      <c r="T632">
        <v>1061</v>
      </c>
      <c r="U632">
        <v>24</v>
      </c>
      <c r="V632">
        <v>1260</v>
      </c>
      <c r="W632">
        <v>1601</v>
      </c>
    </row>
    <row r="633" spans="1:23" ht="12.75">
      <c r="A633">
        <v>632</v>
      </c>
      <c r="B633" t="s">
        <v>701</v>
      </c>
      <c r="C633"/>
      <c r="D633" t="s">
        <v>585</v>
      </c>
      <c r="G633">
        <v>36.37791</v>
      </c>
      <c r="H633">
        <v>-108.21679</v>
      </c>
      <c r="J633">
        <v>5713</v>
      </c>
      <c r="L633" t="s">
        <v>674</v>
      </c>
      <c r="N633">
        <v>7.8</v>
      </c>
      <c r="O633">
        <v>68632</v>
      </c>
      <c r="P633">
        <v>1225</v>
      </c>
      <c r="Q633">
        <v>10292.43</v>
      </c>
      <c r="R633">
        <v>25103</v>
      </c>
      <c r="S633">
        <v>265.61</v>
      </c>
      <c r="T633">
        <v>548.99</v>
      </c>
      <c r="V633">
        <v>40788.57</v>
      </c>
      <c r="W633">
        <v>700.62</v>
      </c>
    </row>
    <row r="634" spans="1:23" ht="12.75">
      <c r="A634">
        <v>633</v>
      </c>
      <c r="B634" t="s">
        <v>701</v>
      </c>
      <c r="C634"/>
      <c r="D634" t="s">
        <v>585</v>
      </c>
      <c r="G634">
        <v>36.37791</v>
      </c>
      <c r="H634">
        <v>-108.21679</v>
      </c>
      <c r="J634">
        <v>5713</v>
      </c>
      <c r="L634" t="s">
        <v>674</v>
      </c>
      <c r="N634">
        <v>6.75</v>
      </c>
      <c r="O634">
        <v>69055</v>
      </c>
      <c r="P634">
        <v>1391</v>
      </c>
      <c r="Q634">
        <v>25008.31</v>
      </c>
      <c r="S634">
        <v>274</v>
      </c>
      <c r="T634">
        <v>765.53</v>
      </c>
      <c r="V634">
        <v>40927.38</v>
      </c>
      <c r="W634">
        <v>669.31</v>
      </c>
    </row>
    <row r="635" spans="1:23" ht="12.75">
      <c r="A635">
        <v>634</v>
      </c>
      <c r="B635" t="s">
        <v>702</v>
      </c>
      <c r="C635"/>
      <c r="D635" t="s">
        <v>585</v>
      </c>
      <c r="G635">
        <v>36.65808</v>
      </c>
      <c r="H635">
        <v>-108.08254</v>
      </c>
      <c r="J635">
        <v>5715</v>
      </c>
      <c r="L635" t="s">
        <v>674</v>
      </c>
      <c r="M635" s="1">
        <v>24876</v>
      </c>
      <c r="N635">
        <v>8.3</v>
      </c>
      <c r="O635">
        <v>6722</v>
      </c>
      <c r="P635">
        <v>29</v>
      </c>
      <c r="Q635">
        <v>2467</v>
      </c>
      <c r="R635">
        <v>20</v>
      </c>
      <c r="S635">
        <v>7</v>
      </c>
      <c r="T635">
        <v>1183</v>
      </c>
      <c r="U635">
        <v>24</v>
      </c>
      <c r="V635">
        <v>2020</v>
      </c>
      <c r="W635">
        <v>1572</v>
      </c>
    </row>
    <row r="636" spans="1:23" ht="12.75">
      <c r="A636">
        <v>635</v>
      </c>
      <c r="B636" t="s">
        <v>703</v>
      </c>
      <c r="C636"/>
      <c r="D636" t="s">
        <v>585</v>
      </c>
      <c r="G636">
        <v>36.67775</v>
      </c>
      <c r="H636">
        <v>-108.23551</v>
      </c>
      <c r="J636">
        <v>5745</v>
      </c>
      <c r="L636" t="s">
        <v>674</v>
      </c>
      <c r="M636" s="1">
        <v>23827</v>
      </c>
      <c r="N636">
        <v>7.3</v>
      </c>
      <c r="O636">
        <v>57990</v>
      </c>
      <c r="P636">
        <v>998.4</v>
      </c>
      <c r="Q636">
        <v>21157.76</v>
      </c>
      <c r="S636">
        <v>190.32</v>
      </c>
      <c r="T636">
        <v>595.92</v>
      </c>
      <c r="V636">
        <v>33384</v>
      </c>
      <c r="W636">
        <v>1664</v>
      </c>
    </row>
    <row r="637" spans="1:23" ht="12.75">
      <c r="A637">
        <v>636</v>
      </c>
      <c r="B637" t="s">
        <v>704</v>
      </c>
      <c r="C637"/>
      <c r="D637" t="s">
        <v>585</v>
      </c>
      <c r="G637">
        <v>36.23026</v>
      </c>
      <c r="H637">
        <v>-107.76227</v>
      </c>
      <c r="J637">
        <v>5830</v>
      </c>
      <c r="L637" t="s">
        <v>674</v>
      </c>
      <c r="M637" s="1">
        <v>20520</v>
      </c>
      <c r="N637">
        <v>6.8</v>
      </c>
      <c r="O637">
        <v>37722</v>
      </c>
      <c r="P637">
        <v>565.88</v>
      </c>
      <c r="Q637">
        <v>13720.72</v>
      </c>
      <c r="S637">
        <v>344.05</v>
      </c>
      <c r="T637">
        <v>949.98</v>
      </c>
      <c r="V637">
        <v>22594</v>
      </c>
      <c r="W637">
        <v>29.78</v>
      </c>
    </row>
    <row r="638" spans="1:23" ht="12.75">
      <c r="A638">
        <v>637</v>
      </c>
      <c r="B638" t="s">
        <v>705</v>
      </c>
      <c r="C638"/>
      <c r="D638" t="s">
        <v>585</v>
      </c>
      <c r="G638">
        <v>36.30414</v>
      </c>
      <c r="H638">
        <v>-107.7706</v>
      </c>
      <c r="J638">
        <v>5880</v>
      </c>
      <c r="L638" t="s">
        <v>674</v>
      </c>
      <c r="M638" s="1">
        <v>21304</v>
      </c>
      <c r="N638">
        <v>7.1</v>
      </c>
      <c r="O638">
        <v>23796</v>
      </c>
      <c r="P638">
        <v>93.56</v>
      </c>
      <c r="Q638">
        <v>9185.54</v>
      </c>
      <c r="S638">
        <v>51.87</v>
      </c>
      <c r="T638">
        <v>732.24</v>
      </c>
      <c r="V638">
        <v>13932.9</v>
      </c>
      <c r="W638">
        <v>171.87</v>
      </c>
    </row>
    <row r="639" spans="1:23" ht="12.75">
      <c r="A639">
        <v>638</v>
      </c>
      <c r="B639" t="s">
        <v>706</v>
      </c>
      <c r="C639"/>
      <c r="D639" t="s">
        <v>585</v>
      </c>
      <c r="G639">
        <v>36.39319</v>
      </c>
      <c r="H639">
        <v>-108.16606</v>
      </c>
      <c r="J639">
        <v>5905</v>
      </c>
      <c r="L639" t="s">
        <v>674</v>
      </c>
      <c r="N639">
        <v>7</v>
      </c>
      <c r="O639">
        <v>49965</v>
      </c>
      <c r="P639">
        <v>796</v>
      </c>
      <c r="Q639">
        <v>18706</v>
      </c>
      <c r="S639">
        <v>47</v>
      </c>
      <c r="T639">
        <v>425</v>
      </c>
      <c r="V639">
        <v>30000</v>
      </c>
      <c r="W639">
        <v>207</v>
      </c>
    </row>
    <row r="640" spans="1:23" ht="12.75">
      <c r="A640">
        <v>639</v>
      </c>
      <c r="B640" t="s">
        <v>707</v>
      </c>
      <c r="C640"/>
      <c r="D640" t="s">
        <v>585</v>
      </c>
      <c r="G640">
        <v>36.22123</v>
      </c>
      <c r="H640">
        <v>-107.68424</v>
      </c>
      <c r="J640">
        <v>6098</v>
      </c>
      <c r="L640" t="s">
        <v>674</v>
      </c>
      <c r="M640" s="1">
        <v>20520</v>
      </c>
      <c r="N640">
        <v>6.8</v>
      </c>
      <c r="O640">
        <v>25418</v>
      </c>
      <c r="P640">
        <v>218.07</v>
      </c>
      <c r="Q640">
        <v>9690.69</v>
      </c>
      <c r="S640">
        <v>61.14</v>
      </c>
      <c r="T640">
        <v>733.68</v>
      </c>
      <c r="V640">
        <v>15081.2</v>
      </c>
      <c r="W640">
        <v>6.11</v>
      </c>
    </row>
    <row r="641" spans="1:23" ht="12.75">
      <c r="A641">
        <v>640</v>
      </c>
      <c r="B641" t="s">
        <v>708</v>
      </c>
      <c r="C641"/>
      <c r="D641" t="s">
        <v>585</v>
      </c>
      <c r="G641">
        <v>36.21044</v>
      </c>
      <c r="H641">
        <v>-107.53374</v>
      </c>
      <c r="J641">
        <v>6654</v>
      </c>
      <c r="L641" t="s">
        <v>674</v>
      </c>
      <c r="M641" s="1">
        <v>20923</v>
      </c>
      <c r="N641">
        <v>6.2</v>
      </c>
      <c r="O641">
        <v>37700</v>
      </c>
      <c r="P641">
        <v>1570</v>
      </c>
      <c r="Q641">
        <v>12500</v>
      </c>
      <c r="S641">
        <v>200</v>
      </c>
      <c r="T641">
        <v>330</v>
      </c>
      <c r="V641">
        <v>21000</v>
      </c>
      <c r="W641">
        <v>2110</v>
      </c>
    </row>
    <row r="642" spans="1:23" ht="12.75">
      <c r="A642">
        <v>641</v>
      </c>
      <c r="B642" t="s">
        <v>709</v>
      </c>
      <c r="C642"/>
      <c r="D642" t="s">
        <v>585</v>
      </c>
      <c r="G642">
        <v>36.28664</v>
      </c>
      <c r="H642">
        <v>-107.16752</v>
      </c>
      <c r="J642">
        <v>6943</v>
      </c>
      <c r="L642" t="s">
        <v>674</v>
      </c>
      <c r="M642" s="1">
        <v>36983</v>
      </c>
      <c r="N642">
        <v>6.6</v>
      </c>
      <c r="O642">
        <v>14579</v>
      </c>
      <c r="P642">
        <v>138</v>
      </c>
      <c r="Q642">
        <v>5418</v>
      </c>
      <c r="S642">
        <v>23</v>
      </c>
      <c r="T642">
        <v>598</v>
      </c>
      <c r="V642">
        <v>6790</v>
      </c>
      <c r="W642">
        <v>1600</v>
      </c>
    </row>
    <row r="643" spans="1:23" ht="12.75">
      <c r="A643">
        <v>642</v>
      </c>
      <c r="B643" t="s">
        <v>710</v>
      </c>
      <c r="C643"/>
      <c r="D643" t="s">
        <v>585</v>
      </c>
      <c r="G643">
        <v>36.26238</v>
      </c>
      <c r="H643">
        <v>-107.59057</v>
      </c>
      <c r="J643">
        <v>7435</v>
      </c>
      <c r="L643" t="s">
        <v>674</v>
      </c>
      <c r="M643" s="1">
        <v>34703</v>
      </c>
      <c r="N643">
        <v>6.11</v>
      </c>
      <c r="O643">
        <v>14253</v>
      </c>
      <c r="P643">
        <v>5631.24</v>
      </c>
      <c r="Q643">
        <v>112628</v>
      </c>
      <c r="R643">
        <v>860.156</v>
      </c>
      <c r="S643">
        <v>595.473</v>
      </c>
      <c r="T643">
        <v>111645</v>
      </c>
      <c r="V643">
        <v>251362</v>
      </c>
      <c r="W643">
        <v>3938</v>
      </c>
    </row>
    <row r="644" spans="1:23" ht="12.75">
      <c r="A644">
        <v>643</v>
      </c>
      <c r="B644" t="s">
        <v>711</v>
      </c>
      <c r="C644"/>
      <c r="D644" t="s">
        <v>585</v>
      </c>
      <c r="G644">
        <v>36.33484</v>
      </c>
      <c r="H644">
        <v>-107.23063</v>
      </c>
      <c r="J644">
        <v>7561</v>
      </c>
      <c r="L644" t="s">
        <v>674</v>
      </c>
      <c r="N644">
        <v>8.7</v>
      </c>
      <c r="O644">
        <v>4730</v>
      </c>
      <c r="P644">
        <v>19</v>
      </c>
      <c r="Q644">
        <v>1660</v>
      </c>
      <c r="S644">
        <v>12</v>
      </c>
      <c r="T644">
        <v>1145</v>
      </c>
      <c r="U644">
        <v>197</v>
      </c>
      <c r="V644">
        <v>188</v>
      </c>
      <c r="W644">
        <v>2090</v>
      </c>
    </row>
    <row r="645" spans="1:23" ht="12.75">
      <c r="A645">
        <v>644</v>
      </c>
      <c r="B645" t="s">
        <v>712</v>
      </c>
      <c r="C645"/>
      <c r="D645" t="s">
        <v>585</v>
      </c>
      <c r="G645">
        <v>35.96551</v>
      </c>
      <c r="H645">
        <v>-107.17281</v>
      </c>
      <c r="J645">
        <v>10365</v>
      </c>
      <c r="L645" t="s">
        <v>674</v>
      </c>
      <c r="M645" s="1">
        <v>24560</v>
      </c>
      <c r="N645">
        <v>7.8</v>
      </c>
      <c r="O645">
        <v>7198</v>
      </c>
      <c r="P645">
        <v>24</v>
      </c>
      <c r="Q645">
        <v>2584</v>
      </c>
      <c r="R645">
        <v>23</v>
      </c>
      <c r="S645">
        <v>9</v>
      </c>
      <c r="T645">
        <v>878</v>
      </c>
      <c r="V645">
        <v>3300</v>
      </c>
      <c r="W645">
        <v>380</v>
      </c>
    </row>
    <row r="646" spans="1:23" ht="12.75">
      <c r="A646">
        <v>645</v>
      </c>
      <c r="B646" t="s">
        <v>713</v>
      </c>
      <c r="C646"/>
      <c r="D646" t="s">
        <v>585</v>
      </c>
      <c r="G646">
        <v>35.73134</v>
      </c>
      <c r="H646">
        <v>-107.72782</v>
      </c>
      <c r="J646">
        <v>1600</v>
      </c>
      <c r="L646" t="s">
        <v>674</v>
      </c>
      <c r="M646" s="1">
        <v>24399</v>
      </c>
      <c r="N646">
        <v>9</v>
      </c>
      <c r="O646">
        <v>1816</v>
      </c>
      <c r="P646">
        <v>20</v>
      </c>
      <c r="Q646">
        <v>739</v>
      </c>
      <c r="R646">
        <v>6</v>
      </c>
      <c r="S646">
        <v>5</v>
      </c>
      <c r="T646">
        <v>1086</v>
      </c>
      <c r="U646">
        <v>396</v>
      </c>
      <c r="V646">
        <v>40</v>
      </c>
      <c r="W646">
        <v>75</v>
      </c>
    </row>
    <row r="647" spans="1:23" ht="12.75">
      <c r="A647">
        <v>646</v>
      </c>
      <c r="B647" t="s">
        <v>676</v>
      </c>
      <c r="C647"/>
      <c r="D647" t="s">
        <v>585</v>
      </c>
      <c r="G647">
        <v>35.67757</v>
      </c>
      <c r="H647">
        <v>-107.63566</v>
      </c>
      <c r="J647">
        <v>1782</v>
      </c>
      <c r="L647" t="s">
        <v>674</v>
      </c>
      <c r="M647" s="1">
        <v>18401</v>
      </c>
      <c r="O647">
        <v>6157</v>
      </c>
      <c r="P647">
        <v>40</v>
      </c>
      <c r="Q647">
        <v>2151</v>
      </c>
      <c r="S647">
        <v>28</v>
      </c>
      <c r="T647">
        <v>519</v>
      </c>
      <c r="V647">
        <v>3000</v>
      </c>
      <c r="W647">
        <v>419</v>
      </c>
    </row>
    <row r="648" spans="1:23" ht="12.75">
      <c r="A648">
        <v>647</v>
      </c>
      <c r="B648" t="s">
        <v>714</v>
      </c>
      <c r="C648"/>
      <c r="D648" t="s">
        <v>585</v>
      </c>
      <c r="G648">
        <v>36.0448</v>
      </c>
      <c r="H648">
        <v>-108.15106</v>
      </c>
      <c r="J648">
        <v>2875</v>
      </c>
      <c r="L648" t="s">
        <v>674</v>
      </c>
      <c r="M648" s="1">
        <v>20958</v>
      </c>
      <c r="N648">
        <v>8.17</v>
      </c>
      <c r="O648">
        <v>7657</v>
      </c>
      <c r="P648">
        <v>64.58</v>
      </c>
      <c r="Q648">
        <v>1632.66</v>
      </c>
      <c r="R648">
        <v>22.2</v>
      </c>
      <c r="S648">
        <v>29.26</v>
      </c>
      <c r="T648">
        <v>393.51</v>
      </c>
      <c r="U648">
        <v>48.43</v>
      </c>
      <c r="V648">
        <v>2289.42</v>
      </c>
      <c r="W648">
        <v>221.98</v>
      </c>
    </row>
    <row r="649" spans="1:23" ht="12.75">
      <c r="A649">
        <v>648</v>
      </c>
      <c r="B649" t="s">
        <v>715</v>
      </c>
      <c r="C649"/>
      <c r="D649" t="s">
        <v>585</v>
      </c>
      <c r="G649">
        <v>36.76721</v>
      </c>
      <c r="H649">
        <v>-107.97973</v>
      </c>
      <c r="J649">
        <v>2160</v>
      </c>
      <c r="L649" t="s">
        <v>716</v>
      </c>
      <c r="M649" s="1">
        <v>20932</v>
      </c>
      <c r="N649">
        <v>6.8</v>
      </c>
      <c r="O649">
        <v>20000</v>
      </c>
      <c r="P649">
        <v>1020</v>
      </c>
      <c r="Q649">
        <v>667</v>
      </c>
      <c r="S649">
        <v>36</v>
      </c>
      <c r="T649">
        <v>144</v>
      </c>
      <c r="V649">
        <v>12100</v>
      </c>
      <c r="W649">
        <v>25</v>
      </c>
    </row>
    <row r="650" spans="1:23" ht="12.75">
      <c r="A650">
        <v>649</v>
      </c>
      <c r="B650" t="s">
        <v>717</v>
      </c>
      <c r="C650"/>
      <c r="D650" t="s">
        <v>585</v>
      </c>
      <c r="G650">
        <v>36.48705</v>
      </c>
      <c r="H650">
        <v>-108.07893</v>
      </c>
      <c r="J650">
        <v>7134</v>
      </c>
      <c r="L650" t="s">
        <v>718</v>
      </c>
      <c r="N650">
        <v>7</v>
      </c>
      <c r="O650">
        <v>29672</v>
      </c>
      <c r="P650">
        <v>636</v>
      </c>
      <c r="Q650">
        <v>10838</v>
      </c>
      <c r="S650">
        <v>86</v>
      </c>
      <c r="T650">
        <v>1015</v>
      </c>
      <c r="V650">
        <v>17200</v>
      </c>
      <c r="W650">
        <v>412</v>
      </c>
    </row>
    <row r="651" spans="1:23" ht="12.75">
      <c r="A651">
        <v>650</v>
      </c>
      <c r="B651">
        <v>3003908180</v>
      </c>
      <c r="C651"/>
      <c r="D651" t="s">
        <v>589</v>
      </c>
      <c r="G651">
        <v>36.51427</v>
      </c>
      <c r="H651">
        <v>-106.87771</v>
      </c>
      <c r="J651">
        <v>3815</v>
      </c>
      <c r="L651" t="s">
        <v>718</v>
      </c>
      <c r="N651">
        <v>8</v>
      </c>
      <c r="P651">
        <v>320</v>
      </c>
      <c r="Q651">
        <v>10688</v>
      </c>
      <c r="S651">
        <v>24</v>
      </c>
      <c r="T651">
        <v>2757</v>
      </c>
      <c r="U651">
        <v>264</v>
      </c>
      <c r="V651">
        <v>15062</v>
      </c>
      <c r="W651">
        <v>200</v>
      </c>
    </row>
    <row r="652" spans="1:23" ht="12.75">
      <c r="A652">
        <v>651</v>
      </c>
      <c r="B652" t="s">
        <v>719</v>
      </c>
      <c r="C652"/>
      <c r="D652" t="s">
        <v>585</v>
      </c>
      <c r="G652">
        <v>35.88341</v>
      </c>
      <c r="H652">
        <v>-107.41659</v>
      </c>
      <c r="J652">
        <v>4437</v>
      </c>
      <c r="L652" t="s">
        <v>720</v>
      </c>
      <c r="M652" s="1">
        <v>21487</v>
      </c>
      <c r="N652">
        <v>8.82</v>
      </c>
      <c r="O652">
        <v>5806</v>
      </c>
      <c r="P652">
        <v>29.23</v>
      </c>
      <c r="Q652">
        <v>1934.35</v>
      </c>
      <c r="S652">
        <v>6.05</v>
      </c>
      <c r="T652">
        <v>1901.09</v>
      </c>
      <c r="U652">
        <v>411.26</v>
      </c>
      <c r="V652">
        <v>1286.21</v>
      </c>
      <c r="W652">
        <v>237.89</v>
      </c>
    </row>
    <row r="653" spans="1:23" ht="12.75">
      <c r="A653">
        <v>652</v>
      </c>
      <c r="B653" t="s">
        <v>721</v>
      </c>
      <c r="C653"/>
      <c r="D653" t="s">
        <v>585</v>
      </c>
      <c r="G653">
        <v>36.78803</v>
      </c>
      <c r="H653">
        <v>-108.30774</v>
      </c>
      <c r="J653">
        <v>12448</v>
      </c>
      <c r="L653" t="s">
        <v>720</v>
      </c>
      <c r="M653" s="1">
        <v>28278</v>
      </c>
      <c r="O653">
        <v>76033</v>
      </c>
      <c r="P653">
        <v>1027</v>
      </c>
      <c r="Q653">
        <v>28034</v>
      </c>
      <c r="R653">
        <v>360</v>
      </c>
      <c r="S653">
        <v>112</v>
      </c>
      <c r="T653">
        <v>610</v>
      </c>
      <c r="V653">
        <v>43000</v>
      </c>
      <c r="W653">
        <v>3200</v>
      </c>
    </row>
    <row r="654" spans="1:23" ht="12.75">
      <c r="A654">
        <v>653</v>
      </c>
      <c r="B654" t="s">
        <v>722</v>
      </c>
      <c r="C654"/>
      <c r="D654" t="s">
        <v>585</v>
      </c>
      <c r="G654">
        <v>36.473</v>
      </c>
      <c r="H654">
        <v>-108.1262</v>
      </c>
      <c r="J654">
        <v>1260</v>
      </c>
      <c r="L654" t="s">
        <v>723</v>
      </c>
      <c r="M654" s="1">
        <v>27453</v>
      </c>
      <c r="O654">
        <v>5010</v>
      </c>
      <c r="P654">
        <v>6</v>
      </c>
      <c r="Q654">
        <v>1906</v>
      </c>
      <c r="R654">
        <v>23</v>
      </c>
      <c r="S654">
        <v>1</v>
      </c>
      <c r="T654">
        <v>354</v>
      </c>
      <c r="V654">
        <v>2400</v>
      </c>
      <c r="W654">
        <v>500</v>
      </c>
    </row>
    <row r="655" spans="1:23" ht="12.75">
      <c r="A655">
        <v>654</v>
      </c>
      <c r="B655" t="s">
        <v>724</v>
      </c>
      <c r="C655"/>
      <c r="D655" t="s">
        <v>585</v>
      </c>
      <c r="G655">
        <v>35.46064</v>
      </c>
      <c r="H655">
        <v>-107.60311</v>
      </c>
      <c r="J655">
        <v>2679</v>
      </c>
      <c r="L655" t="s">
        <v>723</v>
      </c>
      <c r="M655" s="1">
        <v>26278</v>
      </c>
      <c r="O655">
        <v>1154</v>
      </c>
      <c r="P655">
        <v>9</v>
      </c>
      <c r="Q655">
        <v>391</v>
      </c>
      <c r="R655">
        <v>5</v>
      </c>
      <c r="S655">
        <v>5</v>
      </c>
      <c r="T655">
        <v>390</v>
      </c>
      <c r="V655">
        <v>14</v>
      </c>
      <c r="W655">
        <v>538</v>
      </c>
    </row>
    <row r="656" spans="1:23" ht="12.75">
      <c r="A656">
        <v>655</v>
      </c>
      <c r="B656" t="s">
        <v>725</v>
      </c>
      <c r="C656"/>
      <c r="D656" t="s">
        <v>585</v>
      </c>
      <c r="G656">
        <v>36.7937</v>
      </c>
      <c r="H656">
        <v>-108.08945</v>
      </c>
      <c r="J656">
        <v>3396</v>
      </c>
      <c r="L656" t="s">
        <v>723</v>
      </c>
      <c r="M656" s="1">
        <v>22739</v>
      </c>
      <c r="N656">
        <v>7.6</v>
      </c>
      <c r="O656">
        <v>33992</v>
      </c>
      <c r="P656">
        <v>184.5</v>
      </c>
      <c r="Q656">
        <v>12757.15</v>
      </c>
      <c r="S656">
        <v>53.3</v>
      </c>
      <c r="T656">
        <v>1360.18</v>
      </c>
      <c r="V656">
        <v>18537.13</v>
      </c>
      <c r="W656">
        <v>1099.83</v>
      </c>
    </row>
    <row r="657" spans="1:23" ht="12.75">
      <c r="A657">
        <v>656</v>
      </c>
      <c r="B657" t="s">
        <v>726</v>
      </c>
      <c r="C657"/>
      <c r="D657" t="s">
        <v>585</v>
      </c>
      <c r="G657">
        <v>36.51174</v>
      </c>
      <c r="H657">
        <v>-107.6024</v>
      </c>
      <c r="J657">
        <v>4600</v>
      </c>
      <c r="L657" t="s">
        <v>723</v>
      </c>
      <c r="M657" s="1">
        <v>18872</v>
      </c>
      <c r="O657">
        <v>-4</v>
      </c>
      <c r="P657">
        <v>124</v>
      </c>
      <c r="Q657">
        <v>321.77</v>
      </c>
      <c r="S657">
        <v>2.4</v>
      </c>
      <c r="T657">
        <v>231</v>
      </c>
      <c r="V657">
        <v>8</v>
      </c>
      <c r="W657">
        <v>786</v>
      </c>
    </row>
    <row r="658" spans="1:23" ht="12.75">
      <c r="A658">
        <v>657</v>
      </c>
      <c r="B658" t="s">
        <v>727</v>
      </c>
      <c r="C658"/>
      <c r="D658" t="s">
        <v>585</v>
      </c>
      <c r="G658">
        <v>36.77326</v>
      </c>
      <c r="H658">
        <v>-107.7806</v>
      </c>
      <c r="J658">
        <v>4830</v>
      </c>
      <c r="L658" t="s">
        <v>723</v>
      </c>
      <c r="M658" s="1">
        <v>27150</v>
      </c>
      <c r="O658">
        <v>5149</v>
      </c>
      <c r="P658">
        <v>33</v>
      </c>
      <c r="Q658">
        <v>1711</v>
      </c>
      <c r="R658">
        <v>19</v>
      </c>
      <c r="S658">
        <v>10</v>
      </c>
      <c r="T658">
        <v>488</v>
      </c>
      <c r="U658">
        <v>36</v>
      </c>
      <c r="V658">
        <v>500</v>
      </c>
      <c r="W658">
        <v>2600</v>
      </c>
    </row>
    <row r="659" spans="1:23" ht="12.75">
      <c r="A659">
        <v>658</v>
      </c>
      <c r="B659" t="s">
        <v>728</v>
      </c>
      <c r="C659"/>
      <c r="D659" t="s">
        <v>585</v>
      </c>
      <c r="G659">
        <v>36.73555</v>
      </c>
      <c r="H659">
        <v>-107.77128</v>
      </c>
      <c r="J659">
        <v>4835</v>
      </c>
      <c r="L659" t="s">
        <v>723</v>
      </c>
      <c r="M659" s="1">
        <v>25696</v>
      </c>
      <c r="N659">
        <v>6.7</v>
      </c>
      <c r="O659">
        <v>15721</v>
      </c>
      <c r="P659">
        <v>315</v>
      </c>
      <c r="Q659">
        <v>4842</v>
      </c>
      <c r="R659">
        <v>90</v>
      </c>
      <c r="S659">
        <v>34</v>
      </c>
      <c r="T659">
        <v>695</v>
      </c>
      <c r="V659">
        <v>1350</v>
      </c>
      <c r="W659">
        <v>8748</v>
      </c>
    </row>
    <row r="660" spans="1:23" ht="12.75">
      <c r="A660">
        <v>659</v>
      </c>
      <c r="B660" t="s">
        <v>729</v>
      </c>
      <c r="C660"/>
      <c r="D660" t="s">
        <v>585</v>
      </c>
      <c r="G660">
        <v>36.74092</v>
      </c>
      <c r="H660">
        <v>-107.7686</v>
      </c>
      <c r="J660">
        <v>5075</v>
      </c>
      <c r="L660" t="s">
        <v>723</v>
      </c>
      <c r="M660" s="1">
        <v>28296</v>
      </c>
      <c r="O660">
        <v>21831</v>
      </c>
      <c r="P660">
        <v>37</v>
      </c>
      <c r="Q660">
        <v>8088</v>
      </c>
      <c r="R660">
        <v>252</v>
      </c>
      <c r="S660">
        <v>17</v>
      </c>
      <c r="T660">
        <v>1635</v>
      </c>
      <c r="U660">
        <v>132</v>
      </c>
      <c r="V660">
        <v>9500</v>
      </c>
      <c r="W660">
        <v>3000</v>
      </c>
    </row>
    <row r="661" spans="1:23" ht="12.75">
      <c r="A661">
        <v>660</v>
      </c>
      <c r="B661" t="s">
        <v>730</v>
      </c>
      <c r="C661"/>
      <c r="D661" t="s">
        <v>585</v>
      </c>
      <c r="G661">
        <v>36.72399</v>
      </c>
      <c r="H661">
        <v>-107.74654</v>
      </c>
      <c r="J661">
        <v>5420</v>
      </c>
      <c r="L661" t="s">
        <v>723</v>
      </c>
      <c r="M661" s="1">
        <v>25288</v>
      </c>
      <c r="N661">
        <v>7.4</v>
      </c>
      <c r="O661">
        <v>15928</v>
      </c>
      <c r="P661">
        <v>944</v>
      </c>
      <c r="Q661">
        <v>4575</v>
      </c>
      <c r="R661">
        <v>56</v>
      </c>
      <c r="S661">
        <v>135</v>
      </c>
      <c r="T661">
        <v>1061</v>
      </c>
      <c r="V661">
        <v>5350</v>
      </c>
      <c r="W661">
        <v>4345</v>
      </c>
    </row>
    <row r="662" spans="1:23" ht="12.75">
      <c r="A662">
        <v>661</v>
      </c>
      <c r="B662" t="s">
        <v>731</v>
      </c>
      <c r="C662"/>
      <c r="D662" t="s">
        <v>585</v>
      </c>
      <c r="G662">
        <v>36.7502</v>
      </c>
      <c r="H662">
        <v>-108.30606</v>
      </c>
      <c r="J662">
        <v>5760</v>
      </c>
      <c r="L662" t="s">
        <v>723</v>
      </c>
      <c r="N662">
        <v>6.83</v>
      </c>
      <c r="O662">
        <v>75122</v>
      </c>
      <c r="P662">
        <v>2143</v>
      </c>
      <c r="Q662">
        <v>26198.68</v>
      </c>
      <c r="S662">
        <v>335.3</v>
      </c>
      <c r="T662">
        <v>682.16</v>
      </c>
      <c r="V662">
        <v>42225.84</v>
      </c>
      <c r="W662">
        <v>3507.52</v>
      </c>
    </row>
    <row r="663" spans="1:23" ht="12.75">
      <c r="A663">
        <v>662</v>
      </c>
      <c r="B663" t="s">
        <v>732</v>
      </c>
      <c r="C663"/>
      <c r="D663" t="s">
        <v>585</v>
      </c>
      <c r="G663">
        <v>36.69984</v>
      </c>
      <c r="H663">
        <v>-107.16631</v>
      </c>
      <c r="J663">
        <v>5939</v>
      </c>
      <c r="L663" t="s">
        <v>723</v>
      </c>
      <c r="M663" s="1">
        <v>19501</v>
      </c>
      <c r="O663">
        <v>15972</v>
      </c>
      <c r="P663">
        <v>222.9</v>
      </c>
      <c r="Q663">
        <v>5793.68</v>
      </c>
      <c r="S663">
        <v>35.46</v>
      </c>
      <c r="T663">
        <v>1114.52</v>
      </c>
      <c r="V663">
        <v>8767.22</v>
      </c>
      <c r="W663">
        <v>34.45</v>
      </c>
    </row>
    <row r="664" spans="1:23" ht="12.75">
      <c r="A664">
        <v>663</v>
      </c>
      <c r="B664" t="s">
        <v>732</v>
      </c>
      <c r="C664"/>
      <c r="D664" t="s">
        <v>585</v>
      </c>
      <c r="G664">
        <v>36.69984</v>
      </c>
      <c r="H664">
        <v>-107.16631</v>
      </c>
      <c r="J664">
        <v>5939</v>
      </c>
      <c r="L664" t="s">
        <v>723</v>
      </c>
      <c r="M664" s="1">
        <v>19479</v>
      </c>
      <c r="O664">
        <v>11869</v>
      </c>
      <c r="P664">
        <v>182.14</v>
      </c>
      <c r="Q664">
        <v>4134.73</v>
      </c>
      <c r="S664">
        <v>32.38</v>
      </c>
      <c r="T664">
        <v>1692.91</v>
      </c>
      <c r="V664">
        <v>5785.03</v>
      </c>
      <c r="W664">
        <v>39.46</v>
      </c>
    </row>
    <row r="665" spans="1:23" ht="12.75">
      <c r="A665">
        <v>664</v>
      </c>
      <c r="B665" t="s">
        <v>733</v>
      </c>
      <c r="C665"/>
      <c r="D665" t="s">
        <v>585</v>
      </c>
      <c r="G665">
        <v>36.48892</v>
      </c>
      <c r="H665">
        <v>-107.1075</v>
      </c>
      <c r="J665">
        <v>6025</v>
      </c>
      <c r="L665" t="s">
        <v>723</v>
      </c>
      <c r="M665" s="1">
        <v>21369</v>
      </c>
      <c r="N665">
        <v>8.3</v>
      </c>
      <c r="O665">
        <v>12887</v>
      </c>
      <c r="P665">
        <v>46</v>
      </c>
      <c r="Q665">
        <v>5089</v>
      </c>
      <c r="S665">
        <v>15</v>
      </c>
      <c r="T665">
        <v>2684</v>
      </c>
      <c r="V665">
        <v>6400</v>
      </c>
      <c r="W665">
        <v>15</v>
      </c>
    </row>
    <row r="666" spans="1:23" ht="12.75">
      <c r="A666">
        <v>665</v>
      </c>
      <c r="B666" t="s">
        <v>734</v>
      </c>
      <c r="C666"/>
      <c r="D666" t="s">
        <v>585</v>
      </c>
      <c r="G666">
        <v>36.77478</v>
      </c>
      <c r="H666">
        <v>-107.61507</v>
      </c>
      <c r="J666">
        <v>6050</v>
      </c>
      <c r="L666" t="s">
        <v>723</v>
      </c>
      <c r="M666" s="1">
        <v>29152</v>
      </c>
      <c r="N666">
        <v>7.4</v>
      </c>
      <c r="O666">
        <v>1122.35</v>
      </c>
      <c r="P666">
        <v>262.55</v>
      </c>
      <c r="Q666">
        <v>104.218</v>
      </c>
      <c r="S666">
        <v>36.0756</v>
      </c>
      <c r="T666">
        <v>127.267</v>
      </c>
      <c r="V666">
        <v>12.0252</v>
      </c>
      <c r="W666">
        <v>876</v>
      </c>
    </row>
    <row r="667" spans="1:23" ht="12.75">
      <c r="A667">
        <v>666</v>
      </c>
      <c r="B667" t="s">
        <v>735</v>
      </c>
      <c r="C667"/>
      <c r="D667" t="s">
        <v>585</v>
      </c>
      <c r="G667">
        <v>36.47986</v>
      </c>
      <c r="H667">
        <v>-107.11872</v>
      </c>
      <c r="J667">
        <v>6150</v>
      </c>
      <c r="L667" t="s">
        <v>723</v>
      </c>
      <c r="M667" s="1">
        <v>21369</v>
      </c>
      <c r="N667">
        <v>8.5</v>
      </c>
      <c r="O667">
        <v>13270</v>
      </c>
      <c r="P667">
        <v>31</v>
      </c>
      <c r="Q667">
        <v>5253</v>
      </c>
      <c r="S667">
        <v>15</v>
      </c>
      <c r="T667">
        <v>2538</v>
      </c>
      <c r="U667">
        <v>72</v>
      </c>
      <c r="V667">
        <v>6600</v>
      </c>
      <c r="W667">
        <v>49</v>
      </c>
    </row>
    <row r="668" spans="1:23" ht="12.75">
      <c r="A668">
        <v>667</v>
      </c>
      <c r="B668" t="s">
        <v>736</v>
      </c>
      <c r="C668"/>
      <c r="D668" t="s">
        <v>585</v>
      </c>
      <c r="G668">
        <v>36.49408</v>
      </c>
      <c r="H668">
        <v>-107.07716</v>
      </c>
      <c r="J668">
        <v>6150</v>
      </c>
      <c r="L668" t="s">
        <v>723</v>
      </c>
      <c r="M668" s="1">
        <v>21376</v>
      </c>
      <c r="N668">
        <v>8</v>
      </c>
      <c r="O668">
        <v>6957</v>
      </c>
      <c r="P668">
        <v>18</v>
      </c>
      <c r="Q668">
        <v>2800</v>
      </c>
      <c r="S668">
        <v>9</v>
      </c>
      <c r="T668">
        <v>2806</v>
      </c>
      <c r="V668">
        <v>2730</v>
      </c>
      <c r="W668">
        <v>18</v>
      </c>
    </row>
    <row r="669" spans="1:23" ht="12.75">
      <c r="A669">
        <v>668</v>
      </c>
      <c r="B669" t="s">
        <v>737</v>
      </c>
      <c r="C669"/>
      <c r="D669" t="s">
        <v>585</v>
      </c>
      <c r="G669">
        <v>36.48902</v>
      </c>
      <c r="H669">
        <v>-107.08963</v>
      </c>
      <c r="J669">
        <v>6180</v>
      </c>
      <c r="L669" t="s">
        <v>723</v>
      </c>
      <c r="M669" s="1">
        <v>21369</v>
      </c>
      <c r="N669">
        <v>8.3</v>
      </c>
      <c r="O669">
        <v>9509</v>
      </c>
      <c r="P669">
        <v>41</v>
      </c>
      <c r="Q669">
        <v>3746</v>
      </c>
      <c r="S669">
        <v>11</v>
      </c>
      <c r="T669">
        <v>1989</v>
      </c>
      <c r="V669">
        <v>4700</v>
      </c>
      <c r="W669">
        <v>31</v>
      </c>
    </row>
    <row r="670" spans="1:23" ht="12.75">
      <c r="A670">
        <v>669</v>
      </c>
      <c r="B670" t="s">
        <v>738</v>
      </c>
      <c r="C670"/>
      <c r="D670" t="s">
        <v>585</v>
      </c>
      <c r="G670">
        <v>36.7863</v>
      </c>
      <c r="H670">
        <v>-107.61504</v>
      </c>
      <c r="J670">
        <v>6206</v>
      </c>
      <c r="L670" t="s">
        <v>723</v>
      </c>
      <c r="M670" s="1">
        <v>29152</v>
      </c>
      <c r="N670">
        <v>7.4</v>
      </c>
      <c r="O670">
        <v>2337.36</v>
      </c>
      <c r="P670">
        <v>601.38</v>
      </c>
      <c r="Q670">
        <v>79.1817</v>
      </c>
      <c r="S670">
        <v>37.0851</v>
      </c>
      <c r="T670">
        <v>298.685</v>
      </c>
      <c r="V670">
        <v>12.0276</v>
      </c>
      <c r="W670">
        <v>1503</v>
      </c>
    </row>
    <row r="671" spans="1:23" ht="12.75">
      <c r="A671">
        <v>670</v>
      </c>
      <c r="B671" t="s">
        <v>739</v>
      </c>
      <c r="C671"/>
      <c r="D671" t="s">
        <v>585</v>
      </c>
      <c r="G671">
        <v>36.4648</v>
      </c>
      <c r="H671">
        <v>-107.18862</v>
      </c>
      <c r="J671">
        <v>6250</v>
      </c>
      <c r="L671" t="s">
        <v>723</v>
      </c>
      <c r="M671" s="1">
        <v>21369</v>
      </c>
      <c r="N671">
        <v>8.3</v>
      </c>
      <c r="O671">
        <v>13481</v>
      </c>
      <c r="P671">
        <v>26</v>
      </c>
      <c r="Q671">
        <v>5340</v>
      </c>
      <c r="S671">
        <v>12</v>
      </c>
      <c r="T671">
        <v>2416</v>
      </c>
      <c r="V671">
        <v>6900</v>
      </c>
      <c r="W671">
        <v>13</v>
      </c>
    </row>
    <row r="672" spans="1:23" ht="12.75">
      <c r="A672">
        <v>671</v>
      </c>
      <c r="B672" t="s">
        <v>740</v>
      </c>
      <c r="C672"/>
      <c r="D672" t="s">
        <v>585</v>
      </c>
      <c r="G672">
        <v>36.80876</v>
      </c>
      <c r="H672">
        <v>-107.56923</v>
      </c>
      <c r="J672">
        <v>6262</v>
      </c>
      <c r="L672" t="s">
        <v>723</v>
      </c>
      <c r="M672" s="1">
        <v>1</v>
      </c>
      <c r="N672">
        <v>7</v>
      </c>
      <c r="O672">
        <v>64667</v>
      </c>
      <c r="P672">
        <v>120</v>
      </c>
      <c r="Q672">
        <v>519.8</v>
      </c>
      <c r="R672">
        <v>9</v>
      </c>
      <c r="S672">
        <v>119</v>
      </c>
      <c r="T672">
        <v>381.8</v>
      </c>
      <c r="V672">
        <v>39.8</v>
      </c>
      <c r="W672">
        <v>1500</v>
      </c>
    </row>
    <row r="673" spans="1:23" ht="12.75">
      <c r="A673">
        <v>672</v>
      </c>
      <c r="B673" t="s">
        <v>740</v>
      </c>
      <c r="C673"/>
      <c r="D673" t="s">
        <v>585</v>
      </c>
      <c r="G673">
        <v>36.80876</v>
      </c>
      <c r="H673">
        <v>-107.56923</v>
      </c>
      <c r="J673">
        <v>6262</v>
      </c>
      <c r="L673" t="s">
        <v>723</v>
      </c>
      <c r="M673" s="1">
        <v>1</v>
      </c>
      <c r="N673">
        <v>-2</v>
      </c>
      <c r="O673">
        <v>5498</v>
      </c>
      <c r="P673">
        <v>50</v>
      </c>
      <c r="Q673">
        <v>1846</v>
      </c>
      <c r="R673">
        <v>63</v>
      </c>
      <c r="S673">
        <v>10</v>
      </c>
      <c r="T673">
        <v>800</v>
      </c>
      <c r="V673">
        <v>2104</v>
      </c>
      <c r="W673">
        <v>625</v>
      </c>
    </row>
    <row r="674" spans="1:23" ht="12.75">
      <c r="A674">
        <v>673</v>
      </c>
      <c r="B674" t="s">
        <v>741</v>
      </c>
      <c r="C674"/>
      <c r="D674" t="s">
        <v>585</v>
      </c>
      <c r="G674">
        <v>36.77803</v>
      </c>
      <c r="H674">
        <v>-107.60482</v>
      </c>
      <c r="J674">
        <v>6289</v>
      </c>
      <c r="L674" t="s">
        <v>723</v>
      </c>
      <c r="M674" s="1">
        <v>29440</v>
      </c>
      <c r="N674">
        <v>7.4</v>
      </c>
      <c r="O674">
        <v>1147.47</v>
      </c>
      <c r="P674">
        <v>135.701</v>
      </c>
      <c r="Q674">
        <v>137.696</v>
      </c>
      <c r="S674">
        <v>11.9736</v>
      </c>
      <c r="T674">
        <v>189.582</v>
      </c>
      <c r="V674">
        <v>23.9472</v>
      </c>
      <c r="W674">
        <v>478</v>
      </c>
    </row>
    <row r="675" spans="1:23" ht="12.75">
      <c r="A675">
        <v>674</v>
      </c>
      <c r="B675" t="s">
        <v>742</v>
      </c>
      <c r="C675"/>
      <c r="D675" t="s">
        <v>585</v>
      </c>
      <c r="G675">
        <v>36.77933</v>
      </c>
      <c r="H675">
        <v>-107.59044</v>
      </c>
      <c r="J675">
        <v>6311</v>
      </c>
      <c r="L675" t="s">
        <v>723</v>
      </c>
      <c r="M675" s="1">
        <v>29439</v>
      </c>
      <c r="N675">
        <v>7.4</v>
      </c>
      <c r="O675">
        <v>3149.9</v>
      </c>
      <c r="P675">
        <v>103.865</v>
      </c>
      <c r="Q675">
        <v>945.769</v>
      </c>
      <c r="S675">
        <v>8.9883</v>
      </c>
      <c r="T675">
        <v>345.55</v>
      </c>
      <c r="V675">
        <v>51.9324</v>
      </c>
      <c r="W675">
        <v>1917</v>
      </c>
    </row>
    <row r="676" spans="1:23" ht="12.75">
      <c r="A676">
        <v>675</v>
      </c>
      <c r="B676" t="s">
        <v>743</v>
      </c>
      <c r="C676"/>
      <c r="D676" t="s">
        <v>585</v>
      </c>
      <c r="G676">
        <v>36.78697</v>
      </c>
      <c r="H676">
        <v>-108.08681</v>
      </c>
      <c r="J676">
        <v>6340</v>
      </c>
      <c r="L676" t="s">
        <v>723</v>
      </c>
      <c r="M676" s="1">
        <v>23270</v>
      </c>
      <c r="N676">
        <v>7.8</v>
      </c>
      <c r="O676">
        <v>43951</v>
      </c>
      <c r="P676">
        <v>535.6</v>
      </c>
      <c r="Q676">
        <v>16214.26</v>
      </c>
      <c r="S676">
        <v>163.77</v>
      </c>
      <c r="T676">
        <v>1236</v>
      </c>
      <c r="V676">
        <v>25379.2</v>
      </c>
      <c r="W676">
        <v>422.3</v>
      </c>
    </row>
    <row r="677" spans="1:23" ht="12.75">
      <c r="A677">
        <v>676</v>
      </c>
      <c r="B677" t="s">
        <v>744</v>
      </c>
      <c r="C677"/>
      <c r="D677" t="s">
        <v>585</v>
      </c>
      <c r="G677">
        <v>36.7958</v>
      </c>
      <c r="H677">
        <v>-107.46456</v>
      </c>
      <c r="J677">
        <v>6385</v>
      </c>
      <c r="L677" t="s">
        <v>723</v>
      </c>
      <c r="M677" s="1">
        <v>29420</v>
      </c>
      <c r="N677">
        <v>7.4</v>
      </c>
      <c r="O677">
        <v>3393.73</v>
      </c>
      <c r="P677">
        <v>92.1012</v>
      </c>
      <c r="Q677">
        <v>1119.23</v>
      </c>
      <c r="S677">
        <v>12.0132</v>
      </c>
      <c r="T677">
        <v>107.118</v>
      </c>
      <c r="V677">
        <v>1832.01</v>
      </c>
      <c r="W677">
        <v>40</v>
      </c>
    </row>
    <row r="678" spans="1:23" ht="12.75">
      <c r="A678">
        <v>677</v>
      </c>
      <c r="B678" t="s">
        <v>744</v>
      </c>
      <c r="C678"/>
      <c r="D678" t="s">
        <v>585</v>
      </c>
      <c r="G678">
        <v>36.7958</v>
      </c>
      <c r="H678">
        <v>-107.46456</v>
      </c>
      <c r="J678">
        <v>6385</v>
      </c>
      <c r="L678" t="s">
        <v>723</v>
      </c>
      <c r="M678" s="1">
        <v>29420</v>
      </c>
      <c r="N678">
        <v>7.1</v>
      </c>
      <c r="O678">
        <v>3209.82</v>
      </c>
      <c r="P678">
        <v>23.9688</v>
      </c>
      <c r="Q678">
        <v>123.839</v>
      </c>
      <c r="S678">
        <v>16.9779</v>
      </c>
      <c r="T678">
        <v>341.555</v>
      </c>
      <c r="V678">
        <v>49.935</v>
      </c>
      <c r="W678">
        <v>47</v>
      </c>
    </row>
    <row r="679" spans="1:23" ht="12.75">
      <c r="A679">
        <v>678</v>
      </c>
      <c r="B679" t="s">
        <v>745</v>
      </c>
      <c r="C679"/>
      <c r="D679" t="s">
        <v>585</v>
      </c>
      <c r="G679">
        <v>36.76581</v>
      </c>
      <c r="H679">
        <v>-107.48271</v>
      </c>
      <c r="J679">
        <v>6410</v>
      </c>
      <c r="L679" t="s">
        <v>723</v>
      </c>
      <c r="M679" s="1">
        <v>29207</v>
      </c>
      <c r="N679">
        <v>7.7</v>
      </c>
      <c r="O679">
        <v>1206.13</v>
      </c>
      <c r="P679">
        <v>39.872</v>
      </c>
      <c r="Q679">
        <v>306.018</v>
      </c>
      <c r="S679">
        <v>4.984</v>
      </c>
      <c r="T679">
        <v>243.219</v>
      </c>
      <c r="V679">
        <v>39.872</v>
      </c>
      <c r="W679">
        <v>508</v>
      </c>
    </row>
    <row r="680" spans="1:23" ht="12.75">
      <c r="A680">
        <v>679</v>
      </c>
      <c r="B680" t="s">
        <v>746</v>
      </c>
      <c r="C680"/>
      <c r="D680" t="s">
        <v>585</v>
      </c>
      <c r="G680">
        <v>36.98181</v>
      </c>
      <c r="H680">
        <v>-107.26405</v>
      </c>
      <c r="J680">
        <v>6578</v>
      </c>
      <c r="L680" t="s">
        <v>723</v>
      </c>
      <c r="M680" s="1">
        <v>19621</v>
      </c>
      <c r="O680">
        <v>6635</v>
      </c>
      <c r="P680">
        <v>9.06</v>
      </c>
      <c r="Q680">
        <v>2086.54</v>
      </c>
      <c r="S680">
        <v>7.04</v>
      </c>
      <c r="T680">
        <v>3257.39</v>
      </c>
      <c r="U680">
        <v>482.02</v>
      </c>
      <c r="V680">
        <v>782.9</v>
      </c>
      <c r="W680">
        <v>11.07</v>
      </c>
    </row>
    <row r="681" spans="1:23" ht="12.75">
      <c r="A681">
        <v>680</v>
      </c>
      <c r="B681" t="s">
        <v>747</v>
      </c>
      <c r="C681"/>
      <c r="D681" t="s">
        <v>585</v>
      </c>
      <c r="G681">
        <v>36.80861</v>
      </c>
      <c r="H681">
        <v>-107.46497</v>
      </c>
      <c r="J681">
        <v>6584</v>
      </c>
      <c r="L681" t="s">
        <v>723</v>
      </c>
      <c r="M681" s="1">
        <v>29426</v>
      </c>
      <c r="N681">
        <v>7.6</v>
      </c>
      <c r="O681">
        <v>4850.82</v>
      </c>
      <c r="P681">
        <v>167.614</v>
      </c>
      <c r="Q681">
        <v>1297.01</v>
      </c>
      <c r="S681">
        <v>31.7767</v>
      </c>
      <c r="T681">
        <v>559.71</v>
      </c>
      <c r="V681">
        <v>39.908</v>
      </c>
      <c r="W681">
        <v>2743</v>
      </c>
    </row>
    <row r="682" spans="1:23" ht="12.75">
      <c r="A682">
        <v>681</v>
      </c>
      <c r="B682" t="s">
        <v>748</v>
      </c>
      <c r="C682"/>
      <c r="D682" t="s">
        <v>585</v>
      </c>
      <c r="G682">
        <v>36.75982</v>
      </c>
      <c r="H682">
        <v>-108.02817</v>
      </c>
      <c r="J682">
        <v>6680</v>
      </c>
      <c r="L682" t="s">
        <v>723</v>
      </c>
      <c r="M682" s="1">
        <v>22732</v>
      </c>
      <c r="N682">
        <v>7.1</v>
      </c>
      <c r="O682">
        <v>40918</v>
      </c>
      <c r="P682">
        <v>271.66</v>
      </c>
      <c r="Q682">
        <v>15109.84</v>
      </c>
      <c r="S682">
        <v>85.41</v>
      </c>
      <c r="T682">
        <v>1280.08</v>
      </c>
      <c r="V682">
        <v>20724.06</v>
      </c>
      <c r="W682">
        <v>3447.15</v>
      </c>
    </row>
    <row r="683" spans="1:23" ht="12.75">
      <c r="A683">
        <v>682</v>
      </c>
      <c r="B683" t="s">
        <v>749</v>
      </c>
      <c r="C683"/>
      <c r="D683" t="s">
        <v>585</v>
      </c>
      <c r="G683">
        <v>36.76462</v>
      </c>
      <c r="H683">
        <v>-108.02682</v>
      </c>
      <c r="J683">
        <v>6765</v>
      </c>
      <c r="L683" t="s">
        <v>723</v>
      </c>
      <c r="M683" s="1">
        <v>22722</v>
      </c>
      <c r="N683">
        <v>7.1</v>
      </c>
      <c r="O683">
        <v>38677</v>
      </c>
      <c r="P683">
        <v>339.94</v>
      </c>
      <c r="Q683">
        <v>14242.44</v>
      </c>
      <c r="S683">
        <v>110.92</v>
      </c>
      <c r="T683">
        <v>1107.11</v>
      </c>
      <c r="V683">
        <v>20394.17</v>
      </c>
      <c r="W683">
        <v>2483.29</v>
      </c>
    </row>
    <row r="684" spans="1:23" ht="12.75">
      <c r="A684">
        <v>683</v>
      </c>
      <c r="B684" t="s">
        <v>750</v>
      </c>
      <c r="C684"/>
      <c r="D684" t="s">
        <v>585</v>
      </c>
      <c r="G684">
        <v>36.88031</v>
      </c>
      <c r="H684">
        <v>-108.15625</v>
      </c>
      <c r="J684">
        <v>6775</v>
      </c>
      <c r="L684" t="s">
        <v>723</v>
      </c>
      <c r="N684">
        <v>7.3</v>
      </c>
      <c r="O684">
        <v>28075</v>
      </c>
      <c r="P684">
        <v>297</v>
      </c>
      <c r="Q684">
        <v>10571</v>
      </c>
      <c r="S684">
        <v>82</v>
      </c>
      <c r="T684">
        <v>988</v>
      </c>
      <c r="V684">
        <v>16100</v>
      </c>
      <c r="W684">
        <v>539</v>
      </c>
    </row>
    <row r="685" spans="1:23" ht="12.75">
      <c r="A685">
        <v>684</v>
      </c>
      <c r="B685" t="s">
        <v>751</v>
      </c>
      <c r="C685"/>
      <c r="D685" t="s">
        <v>585</v>
      </c>
      <c r="G685">
        <v>36.75888</v>
      </c>
      <c r="H685">
        <v>-107.78272</v>
      </c>
      <c r="J685">
        <v>6800</v>
      </c>
      <c r="L685" t="s">
        <v>723</v>
      </c>
      <c r="M685" s="1">
        <v>26345</v>
      </c>
      <c r="N685">
        <v>8.2</v>
      </c>
      <c r="O685">
        <v>14546</v>
      </c>
      <c r="P685">
        <v>372</v>
      </c>
      <c r="Q685">
        <v>4280</v>
      </c>
      <c r="R685">
        <v>15</v>
      </c>
      <c r="S685">
        <v>78</v>
      </c>
      <c r="T685">
        <v>671</v>
      </c>
      <c r="V685">
        <v>480</v>
      </c>
      <c r="W685">
        <v>8991</v>
      </c>
    </row>
    <row r="686" spans="1:23" ht="12.75">
      <c r="A686">
        <v>685</v>
      </c>
      <c r="B686" t="s">
        <v>752</v>
      </c>
      <c r="C686"/>
      <c r="D686" t="s">
        <v>585</v>
      </c>
      <c r="G686">
        <v>36.76685</v>
      </c>
      <c r="H686">
        <v>-107.49876</v>
      </c>
      <c r="J686">
        <v>6830</v>
      </c>
      <c r="L686" t="s">
        <v>723</v>
      </c>
      <c r="M686" s="1">
        <v>29437</v>
      </c>
      <c r="N686">
        <v>7.3</v>
      </c>
      <c r="O686">
        <v>637.888</v>
      </c>
      <c r="P686">
        <v>106.647</v>
      </c>
      <c r="Q686">
        <v>45.8482</v>
      </c>
      <c r="S686">
        <v>6.9769</v>
      </c>
      <c r="T686">
        <v>344.858</v>
      </c>
      <c r="V686">
        <v>55.8152</v>
      </c>
      <c r="W686">
        <v>31</v>
      </c>
    </row>
    <row r="687" spans="1:23" ht="12.75">
      <c r="A687">
        <v>686</v>
      </c>
      <c r="B687" t="s">
        <v>753</v>
      </c>
      <c r="C687"/>
      <c r="D687" t="s">
        <v>585</v>
      </c>
      <c r="G687">
        <v>36.41827</v>
      </c>
      <c r="H687">
        <v>-107.20695</v>
      </c>
      <c r="J687">
        <v>7207</v>
      </c>
      <c r="L687" t="s">
        <v>723</v>
      </c>
      <c r="M687" s="1">
        <v>36977</v>
      </c>
      <c r="N687">
        <v>6.74</v>
      </c>
      <c r="O687">
        <v>2177</v>
      </c>
      <c r="P687">
        <v>25</v>
      </c>
      <c r="Q687">
        <v>562</v>
      </c>
      <c r="S687">
        <v>4</v>
      </c>
      <c r="T687">
        <v>568</v>
      </c>
      <c r="V687">
        <v>1000</v>
      </c>
      <c r="W687">
        <v>14</v>
      </c>
    </row>
    <row r="688" spans="1:23" ht="12.75">
      <c r="A688">
        <v>687</v>
      </c>
      <c r="B688" t="s">
        <v>754</v>
      </c>
      <c r="C688"/>
      <c r="D688" t="s">
        <v>585</v>
      </c>
      <c r="G688">
        <v>36.69307</v>
      </c>
      <c r="H688">
        <v>-108.10782</v>
      </c>
      <c r="J688">
        <v>1304</v>
      </c>
      <c r="L688" t="s">
        <v>755</v>
      </c>
      <c r="M688" s="1">
        <v>21143</v>
      </c>
      <c r="N688">
        <v>7.2</v>
      </c>
      <c r="O688">
        <v>38861</v>
      </c>
      <c r="P688">
        <v>700.75</v>
      </c>
      <c r="Q688">
        <v>14117.88</v>
      </c>
      <c r="S688">
        <v>261.37</v>
      </c>
      <c r="T688">
        <v>50.42</v>
      </c>
      <c r="V688">
        <v>23717.42</v>
      </c>
      <c r="W688">
        <v>13.38</v>
      </c>
    </row>
    <row r="689" spans="1:23" ht="12.75">
      <c r="A689">
        <v>688</v>
      </c>
      <c r="B689" t="s">
        <v>756</v>
      </c>
      <c r="C689"/>
      <c r="D689" t="s">
        <v>585</v>
      </c>
      <c r="G689">
        <v>36.69171</v>
      </c>
      <c r="H689">
        <v>-107.76253</v>
      </c>
      <c r="J689">
        <v>1435</v>
      </c>
      <c r="L689" t="s">
        <v>755</v>
      </c>
      <c r="M689" s="1">
        <v>28661</v>
      </c>
      <c r="N689">
        <v>9.6</v>
      </c>
      <c r="O689">
        <v>10695</v>
      </c>
      <c r="P689">
        <v>123.244</v>
      </c>
      <c r="Q689">
        <v>3159.91</v>
      </c>
      <c r="S689">
        <v>10.102</v>
      </c>
      <c r="T689">
        <v>24.2448</v>
      </c>
      <c r="U689">
        <v>5</v>
      </c>
      <c r="V689">
        <v>56.5712</v>
      </c>
      <c r="W689">
        <v>7071</v>
      </c>
    </row>
    <row r="690" spans="1:23" ht="12.75">
      <c r="A690">
        <v>689</v>
      </c>
      <c r="B690" t="s">
        <v>756</v>
      </c>
      <c r="C690"/>
      <c r="D690" t="s">
        <v>585</v>
      </c>
      <c r="G690">
        <v>36.69171</v>
      </c>
      <c r="H690">
        <v>-107.76253</v>
      </c>
      <c r="J690">
        <v>1435</v>
      </c>
      <c r="L690" t="s">
        <v>755</v>
      </c>
      <c r="M690" s="1">
        <v>27571</v>
      </c>
      <c r="N690">
        <v>7.8</v>
      </c>
      <c r="O690">
        <v>10110.1</v>
      </c>
      <c r="P690">
        <v>129.254</v>
      </c>
      <c r="Q690">
        <v>3553.49</v>
      </c>
      <c r="S690">
        <v>6.0588</v>
      </c>
      <c r="T690">
        <v>44.4312</v>
      </c>
      <c r="V690">
        <v>28.2744</v>
      </c>
      <c r="W690">
        <v>7663</v>
      </c>
    </row>
    <row r="691" spans="1:23" ht="12.75">
      <c r="A691">
        <v>690</v>
      </c>
      <c r="B691" t="s">
        <v>756</v>
      </c>
      <c r="C691"/>
      <c r="D691" t="s">
        <v>585</v>
      </c>
      <c r="G691">
        <v>36.69171</v>
      </c>
      <c r="H691">
        <v>-107.76253</v>
      </c>
      <c r="J691">
        <v>1435</v>
      </c>
      <c r="L691" t="s">
        <v>755</v>
      </c>
      <c r="M691" s="1">
        <v>24250</v>
      </c>
      <c r="N691">
        <v>7.75</v>
      </c>
      <c r="O691">
        <v>10641</v>
      </c>
      <c r="P691">
        <v>417.127</v>
      </c>
      <c r="Q691">
        <v>4674.59</v>
      </c>
      <c r="S691">
        <v>61.7178</v>
      </c>
      <c r="T691">
        <v>77.6793</v>
      </c>
      <c r="V691">
        <v>276.666</v>
      </c>
      <c r="W691">
        <v>10657</v>
      </c>
    </row>
    <row r="692" spans="1:23" ht="12.75">
      <c r="A692">
        <v>691</v>
      </c>
      <c r="B692" t="s">
        <v>757</v>
      </c>
      <c r="C692"/>
      <c r="D692" t="s">
        <v>585</v>
      </c>
      <c r="G692">
        <v>36.70971</v>
      </c>
      <c r="H692">
        <v>-108.12464</v>
      </c>
      <c r="J692">
        <v>1435</v>
      </c>
      <c r="L692" t="s">
        <v>755</v>
      </c>
      <c r="M692" s="1">
        <v>20444</v>
      </c>
      <c r="N692">
        <v>7.4</v>
      </c>
      <c r="O692">
        <v>42597</v>
      </c>
      <c r="P692">
        <v>458.88</v>
      </c>
      <c r="Q692">
        <v>15842.02</v>
      </c>
      <c r="S692">
        <v>197.25</v>
      </c>
      <c r="T692">
        <v>698.03</v>
      </c>
      <c r="V692">
        <v>25368.08</v>
      </c>
      <c r="W692">
        <v>33.73</v>
      </c>
    </row>
    <row r="693" spans="1:23" ht="12.75">
      <c r="A693">
        <v>692</v>
      </c>
      <c r="B693" t="s">
        <v>758</v>
      </c>
      <c r="C693"/>
      <c r="D693" t="s">
        <v>585</v>
      </c>
      <c r="G693">
        <v>36.62141</v>
      </c>
      <c r="H693">
        <v>-108.16646</v>
      </c>
      <c r="J693">
        <v>1487</v>
      </c>
      <c r="L693" t="s">
        <v>755</v>
      </c>
      <c r="M693" s="1">
        <v>20489</v>
      </c>
      <c r="N693">
        <v>7.4</v>
      </c>
      <c r="O693">
        <v>55595</v>
      </c>
      <c r="P693">
        <v>742.56</v>
      </c>
      <c r="Q693">
        <v>20515.04</v>
      </c>
      <c r="S693">
        <v>269.36</v>
      </c>
      <c r="T693">
        <v>812.24</v>
      </c>
      <c r="V693">
        <v>33190.56</v>
      </c>
      <c r="W693">
        <v>65.52</v>
      </c>
    </row>
    <row r="694" spans="1:23" ht="12.75">
      <c r="A694">
        <v>693</v>
      </c>
      <c r="B694" t="s">
        <v>759</v>
      </c>
      <c r="C694"/>
      <c r="D694" t="s">
        <v>585</v>
      </c>
      <c r="G694">
        <v>36.61686</v>
      </c>
      <c r="H694">
        <v>-107.9312</v>
      </c>
      <c r="J694">
        <v>1858</v>
      </c>
      <c r="L694" t="s">
        <v>755</v>
      </c>
      <c r="M694" s="1">
        <v>20873</v>
      </c>
      <c r="N694">
        <v>7.5</v>
      </c>
      <c r="O694">
        <v>40036</v>
      </c>
      <c r="P694">
        <v>208.48</v>
      </c>
      <c r="Q694">
        <v>15148.25</v>
      </c>
      <c r="S694">
        <v>32.86</v>
      </c>
      <c r="T694">
        <v>2055.03</v>
      </c>
      <c r="V694">
        <v>22578.6</v>
      </c>
      <c r="W694">
        <v>13.35</v>
      </c>
    </row>
    <row r="695" spans="1:23" ht="12.75">
      <c r="A695">
        <v>694</v>
      </c>
      <c r="B695" t="s">
        <v>760</v>
      </c>
      <c r="C695"/>
      <c r="D695" t="s">
        <v>585</v>
      </c>
      <c r="G695">
        <v>36.70011</v>
      </c>
      <c r="H695">
        <v>-107.8493</v>
      </c>
      <c r="J695">
        <v>1975</v>
      </c>
      <c r="L695" t="s">
        <v>755</v>
      </c>
      <c r="M695" s="1">
        <v>20941</v>
      </c>
      <c r="N695">
        <v>7.5</v>
      </c>
      <c r="O695">
        <v>5434</v>
      </c>
      <c r="P695">
        <v>445.66</v>
      </c>
      <c r="Q695">
        <v>1234.36</v>
      </c>
      <c r="S695">
        <v>21.13</v>
      </c>
      <c r="T695">
        <v>110.66</v>
      </c>
      <c r="V695">
        <v>57.34</v>
      </c>
      <c r="W695">
        <v>3565.26</v>
      </c>
    </row>
    <row r="696" spans="1:23" ht="12.75">
      <c r="A696">
        <v>695</v>
      </c>
      <c r="B696" t="s">
        <v>761</v>
      </c>
      <c r="C696"/>
      <c r="D696" t="s">
        <v>585</v>
      </c>
      <c r="G696">
        <v>36.62114</v>
      </c>
      <c r="H696">
        <v>-107.73509</v>
      </c>
      <c r="J696">
        <v>2150</v>
      </c>
      <c r="L696" t="s">
        <v>755</v>
      </c>
      <c r="M696" s="1">
        <v>20951</v>
      </c>
      <c r="N696">
        <v>7.9</v>
      </c>
      <c r="O696">
        <v>5667</v>
      </c>
      <c r="P696">
        <v>298.78</v>
      </c>
      <c r="Q696">
        <v>1474.8</v>
      </c>
      <c r="S696">
        <v>18.11</v>
      </c>
      <c r="T696">
        <v>122.73</v>
      </c>
      <c r="V696">
        <v>50.3</v>
      </c>
      <c r="W696">
        <v>3703.09</v>
      </c>
    </row>
    <row r="697" spans="1:23" ht="12.75">
      <c r="A697">
        <v>696</v>
      </c>
      <c r="B697" t="s">
        <v>762</v>
      </c>
      <c r="C697"/>
      <c r="D697" t="s">
        <v>585</v>
      </c>
      <c r="G697">
        <v>36.63688</v>
      </c>
      <c r="H697">
        <v>-107.88854</v>
      </c>
      <c r="J697">
        <v>2200</v>
      </c>
      <c r="L697" t="s">
        <v>755</v>
      </c>
      <c r="M697" s="1">
        <v>22728</v>
      </c>
      <c r="N697">
        <v>8.15</v>
      </c>
      <c r="O697">
        <v>31217</v>
      </c>
      <c r="P697">
        <v>73.51</v>
      </c>
      <c r="Q697">
        <v>11453.58</v>
      </c>
      <c r="S697">
        <v>52.07</v>
      </c>
      <c r="T697">
        <v>4138.11</v>
      </c>
      <c r="U697">
        <v>144.98</v>
      </c>
      <c r="V697">
        <v>15350.74</v>
      </c>
      <c r="W697">
        <v>4.08</v>
      </c>
    </row>
    <row r="698" spans="1:23" ht="12.75">
      <c r="A698">
        <v>697</v>
      </c>
      <c r="B698" t="s">
        <v>763</v>
      </c>
      <c r="C698"/>
      <c r="D698" t="s">
        <v>585</v>
      </c>
      <c r="G698">
        <v>36.29243</v>
      </c>
      <c r="H698">
        <v>-107.36399</v>
      </c>
      <c r="J698">
        <v>2425</v>
      </c>
      <c r="L698" t="s">
        <v>755</v>
      </c>
      <c r="M698" s="1">
        <v>20981</v>
      </c>
      <c r="N698">
        <v>6.8</v>
      </c>
      <c r="O698">
        <v>27263</v>
      </c>
      <c r="P698">
        <v>431</v>
      </c>
      <c r="Q698">
        <v>10132</v>
      </c>
      <c r="S698">
        <v>101</v>
      </c>
      <c r="T698">
        <v>1000</v>
      </c>
      <c r="V698">
        <v>16100</v>
      </c>
      <c r="W698">
        <v>7</v>
      </c>
    </row>
    <row r="699" spans="1:23" ht="12.75">
      <c r="A699">
        <v>698</v>
      </c>
      <c r="B699" t="s">
        <v>764</v>
      </c>
      <c r="C699"/>
      <c r="D699" t="s">
        <v>585</v>
      </c>
      <c r="G699">
        <v>36.77832</v>
      </c>
      <c r="H699">
        <v>-107.76279</v>
      </c>
      <c r="J699">
        <v>2611</v>
      </c>
      <c r="L699" t="s">
        <v>755</v>
      </c>
      <c r="M699" s="1">
        <v>21414</v>
      </c>
      <c r="N699">
        <v>7.6</v>
      </c>
      <c r="O699">
        <v>12251</v>
      </c>
      <c r="P699">
        <v>184.18</v>
      </c>
      <c r="Q699">
        <v>3687.73</v>
      </c>
      <c r="S699">
        <v>41.49</v>
      </c>
      <c r="T699">
        <v>228.71</v>
      </c>
      <c r="V699">
        <v>40.48</v>
      </c>
      <c r="W699">
        <v>8068.68</v>
      </c>
    </row>
    <row r="700" spans="1:23" ht="12.75">
      <c r="A700">
        <v>699</v>
      </c>
      <c r="B700" t="s">
        <v>765</v>
      </c>
      <c r="C700"/>
      <c r="D700" t="s">
        <v>585</v>
      </c>
      <c r="G700">
        <v>36.33013</v>
      </c>
      <c r="H700">
        <v>-106.89941</v>
      </c>
      <c r="J700">
        <v>2630</v>
      </c>
      <c r="L700" t="s">
        <v>755</v>
      </c>
      <c r="M700" s="1">
        <v>21696</v>
      </c>
      <c r="N700">
        <v>8.2</v>
      </c>
      <c r="O700">
        <v>8816</v>
      </c>
      <c r="P700">
        <v>91</v>
      </c>
      <c r="Q700">
        <v>3474</v>
      </c>
      <c r="S700">
        <v>14</v>
      </c>
      <c r="T700">
        <v>3640</v>
      </c>
      <c r="U700">
        <v>48</v>
      </c>
      <c r="V700">
        <v>3360</v>
      </c>
      <c r="W700">
        <v>36</v>
      </c>
    </row>
    <row r="701" spans="1:23" ht="12.75">
      <c r="A701">
        <v>700</v>
      </c>
      <c r="B701" t="s">
        <v>766</v>
      </c>
      <c r="C701"/>
      <c r="D701" t="s">
        <v>585</v>
      </c>
      <c r="G701">
        <v>36.80135</v>
      </c>
      <c r="H701">
        <v>-107.84207</v>
      </c>
      <c r="J701">
        <v>2992</v>
      </c>
      <c r="L701" t="s">
        <v>755</v>
      </c>
      <c r="M701" s="1">
        <v>27451</v>
      </c>
      <c r="O701">
        <v>7490</v>
      </c>
      <c r="P701">
        <v>45</v>
      </c>
      <c r="Q701">
        <v>2907</v>
      </c>
      <c r="R701">
        <v>16</v>
      </c>
      <c r="S701">
        <v>9</v>
      </c>
      <c r="T701">
        <v>842</v>
      </c>
      <c r="U701">
        <v>96</v>
      </c>
      <c r="V701">
        <v>4000</v>
      </c>
      <c r="W701">
        <v>2</v>
      </c>
    </row>
    <row r="702" spans="1:23" ht="12.75">
      <c r="A702">
        <v>701</v>
      </c>
      <c r="B702" t="s">
        <v>767</v>
      </c>
      <c r="C702"/>
      <c r="D702" t="s">
        <v>585</v>
      </c>
      <c r="G702">
        <v>36.31469</v>
      </c>
      <c r="H702">
        <v>-107.1815</v>
      </c>
      <c r="J702">
        <v>3130</v>
      </c>
      <c r="L702" t="s">
        <v>755</v>
      </c>
      <c r="M702" s="1">
        <v>21200</v>
      </c>
      <c r="N702">
        <v>10.4</v>
      </c>
      <c r="O702">
        <v>5239</v>
      </c>
      <c r="P702">
        <v>19.15</v>
      </c>
      <c r="Q702">
        <v>1855.73</v>
      </c>
      <c r="S702">
        <v>4.03</v>
      </c>
      <c r="T702">
        <v>501.98</v>
      </c>
      <c r="U702">
        <v>539.28</v>
      </c>
      <c r="V702">
        <v>1019.09</v>
      </c>
      <c r="W702">
        <v>1300.32</v>
      </c>
    </row>
    <row r="703" spans="1:23" ht="12.75">
      <c r="A703">
        <v>702</v>
      </c>
      <c r="B703" t="s">
        <v>768</v>
      </c>
      <c r="C703"/>
      <c r="D703" t="s">
        <v>585</v>
      </c>
      <c r="G703">
        <v>36.39504</v>
      </c>
      <c r="H703">
        <v>-107.34175</v>
      </c>
      <c r="J703">
        <v>3160</v>
      </c>
      <c r="L703" t="s">
        <v>755</v>
      </c>
      <c r="M703" s="1">
        <v>25758</v>
      </c>
      <c r="N703">
        <v>7.9</v>
      </c>
      <c r="O703">
        <v>35879</v>
      </c>
      <c r="P703">
        <v>425</v>
      </c>
      <c r="Q703">
        <v>13415</v>
      </c>
      <c r="R703">
        <v>140</v>
      </c>
      <c r="S703">
        <v>119</v>
      </c>
      <c r="T703">
        <v>1574</v>
      </c>
      <c r="V703">
        <v>21000</v>
      </c>
      <c r="W703">
        <v>5</v>
      </c>
    </row>
    <row r="704" spans="1:23" ht="12.75">
      <c r="A704">
        <v>703</v>
      </c>
      <c r="B704" t="s">
        <v>769</v>
      </c>
      <c r="C704"/>
      <c r="D704" t="s">
        <v>585</v>
      </c>
      <c r="G704">
        <v>36.45413</v>
      </c>
      <c r="H704">
        <v>-107.36188</v>
      </c>
      <c r="J704">
        <v>3170</v>
      </c>
      <c r="L704" t="s">
        <v>755</v>
      </c>
      <c r="M704" s="1">
        <v>20858</v>
      </c>
      <c r="N704">
        <v>7.5</v>
      </c>
      <c r="O704">
        <v>32285</v>
      </c>
      <c r="P704">
        <v>144.38</v>
      </c>
      <c r="Q704">
        <v>12516.35</v>
      </c>
      <c r="S704">
        <v>47.1</v>
      </c>
      <c r="T704">
        <v>1525.76</v>
      </c>
      <c r="V704">
        <v>18739.2</v>
      </c>
      <c r="W704">
        <v>87.04</v>
      </c>
    </row>
    <row r="705" spans="1:23" ht="12.75">
      <c r="A705">
        <v>704</v>
      </c>
      <c r="B705" t="s">
        <v>770</v>
      </c>
      <c r="C705"/>
      <c r="D705" t="s">
        <v>585</v>
      </c>
      <c r="G705">
        <v>36.44542</v>
      </c>
      <c r="H705">
        <v>-107.08874</v>
      </c>
      <c r="J705">
        <v>4050</v>
      </c>
      <c r="L705" t="s">
        <v>755</v>
      </c>
      <c r="M705" s="1">
        <v>22785</v>
      </c>
      <c r="N705">
        <v>7</v>
      </c>
      <c r="O705">
        <v>25732</v>
      </c>
      <c r="P705">
        <v>505.42</v>
      </c>
      <c r="Q705">
        <v>9184.25</v>
      </c>
      <c r="S705">
        <v>94.77</v>
      </c>
      <c r="T705">
        <v>1491.82</v>
      </c>
      <c r="V705">
        <v>14453.5</v>
      </c>
      <c r="W705">
        <v>3.06</v>
      </c>
    </row>
    <row r="706" spans="1:23" ht="12.75">
      <c r="A706">
        <v>705</v>
      </c>
      <c r="B706" t="s">
        <v>771</v>
      </c>
      <c r="C706"/>
      <c r="D706" t="s">
        <v>585</v>
      </c>
      <c r="G706">
        <v>36.17771</v>
      </c>
      <c r="H706">
        <v>-107.46288</v>
      </c>
      <c r="J706">
        <v>5513</v>
      </c>
      <c r="L706" t="s">
        <v>755</v>
      </c>
      <c r="N706">
        <v>8.1</v>
      </c>
      <c r="O706">
        <v>17313</v>
      </c>
      <c r="P706">
        <v>262</v>
      </c>
      <c r="Q706">
        <v>6476</v>
      </c>
      <c r="S706">
        <v>25</v>
      </c>
      <c r="T706">
        <v>85</v>
      </c>
      <c r="V706">
        <v>10385</v>
      </c>
      <c r="W706">
        <v>123</v>
      </c>
    </row>
    <row r="707" spans="1:23" ht="12.75">
      <c r="A707">
        <v>706</v>
      </c>
      <c r="B707" t="s">
        <v>771</v>
      </c>
      <c r="C707"/>
      <c r="D707" t="s">
        <v>585</v>
      </c>
      <c r="G707">
        <v>36.17771</v>
      </c>
      <c r="H707">
        <v>-107.46288</v>
      </c>
      <c r="J707">
        <v>5513</v>
      </c>
      <c r="L707" t="s">
        <v>755</v>
      </c>
      <c r="N707">
        <v>7.5</v>
      </c>
      <c r="O707">
        <v>16765</v>
      </c>
      <c r="P707">
        <v>247</v>
      </c>
      <c r="Q707">
        <v>6281</v>
      </c>
      <c r="S707">
        <v>23</v>
      </c>
      <c r="T707">
        <v>170</v>
      </c>
      <c r="V707">
        <v>9989</v>
      </c>
      <c r="W707">
        <v>141</v>
      </c>
    </row>
    <row r="708" spans="1:23" ht="12.75">
      <c r="A708">
        <v>707</v>
      </c>
      <c r="B708" t="s">
        <v>772</v>
      </c>
      <c r="C708"/>
      <c r="D708" t="s">
        <v>585</v>
      </c>
      <c r="G708">
        <v>36.58248</v>
      </c>
      <c r="H708">
        <v>-107.11803</v>
      </c>
      <c r="J708">
        <v>6110</v>
      </c>
      <c r="L708" t="s">
        <v>755</v>
      </c>
      <c r="M708" s="1">
        <v>21422</v>
      </c>
      <c r="N708">
        <v>6.9</v>
      </c>
      <c r="O708">
        <v>7627</v>
      </c>
      <c r="P708">
        <v>17.14</v>
      </c>
      <c r="Q708">
        <v>3029.04</v>
      </c>
      <c r="S708">
        <v>14.11</v>
      </c>
      <c r="T708">
        <v>2250.86</v>
      </c>
      <c r="V708">
        <v>3366.72</v>
      </c>
      <c r="W708">
        <v>91.73</v>
      </c>
    </row>
    <row r="709" spans="1:23" ht="12.75">
      <c r="A709">
        <v>708</v>
      </c>
      <c r="B709" t="s">
        <v>773</v>
      </c>
      <c r="C709"/>
      <c r="D709" t="s">
        <v>585</v>
      </c>
      <c r="G709">
        <v>36.47468</v>
      </c>
      <c r="H709">
        <v>-107.09066</v>
      </c>
      <c r="J709">
        <v>6380</v>
      </c>
      <c r="L709" t="s">
        <v>755</v>
      </c>
      <c r="M709" s="1">
        <v>21422</v>
      </c>
      <c r="N709">
        <v>6.9</v>
      </c>
      <c r="O709">
        <v>12743</v>
      </c>
      <c r="P709">
        <v>126.5</v>
      </c>
      <c r="Q709">
        <v>4849.5</v>
      </c>
      <c r="S709">
        <v>36.43</v>
      </c>
      <c r="T709">
        <v>1752.78</v>
      </c>
      <c r="V709">
        <v>6578</v>
      </c>
      <c r="W709">
        <v>289.43</v>
      </c>
    </row>
    <row r="710" spans="1:23" ht="12.75">
      <c r="A710">
        <v>709</v>
      </c>
      <c r="B710" t="s">
        <v>592</v>
      </c>
      <c r="C710"/>
      <c r="D710" t="s">
        <v>585</v>
      </c>
      <c r="G710">
        <v>36.32208</v>
      </c>
      <c r="H710">
        <v>-107.66532</v>
      </c>
      <c r="J710">
        <v>6940</v>
      </c>
      <c r="L710" t="s">
        <v>755</v>
      </c>
      <c r="M710" s="1">
        <v>20913</v>
      </c>
      <c r="N710">
        <v>7.8</v>
      </c>
      <c r="O710">
        <v>83100</v>
      </c>
      <c r="P710">
        <v>2020</v>
      </c>
      <c r="Q710">
        <v>29700</v>
      </c>
      <c r="S710">
        <v>825</v>
      </c>
      <c r="T710">
        <v>114</v>
      </c>
      <c r="V710">
        <v>47000</v>
      </c>
      <c r="W710">
        <v>4420</v>
      </c>
    </row>
    <row r="711" spans="1:23" ht="12.75">
      <c r="A711">
        <v>710</v>
      </c>
      <c r="B711" t="s">
        <v>774</v>
      </c>
      <c r="C711"/>
      <c r="D711" t="s">
        <v>585</v>
      </c>
      <c r="G711">
        <v>36.37846</v>
      </c>
      <c r="H711">
        <v>-106.98891</v>
      </c>
      <c r="J711">
        <v>7441</v>
      </c>
      <c r="L711" t="s">
        <v>755</v>
      </c>
      <c r="M711" s="1">
        <v>36201</v>
      </c>
      <c r="N711">
        <v>6.54</v>
      </c>
      <c r="O711">
        <v>1839.48</v>
      </c>
      <c r="P711">
        <v>20</v>
      </c>
      <c r="Q711">
        <v>1286</v>
      </c>
      <c r="R711">
        <v>10</v>
      </c>
      <c r="S711">
        <v>0.8</v>
      </c>
      <c r="T711">
        <v>157</v>
      </c>
      <c r="V711">
        <v>56</v>
      </c>
      <c r="W711">
        <v>5</v>
      </c>
    </row>
    <row r="712" spans="1:23" ht="12.75">
      <c r="A712">
        <v>711</v>
      </c>
      <c r="B712" t="s">
        <v>775</v>
      </c>
      <c r="C712"/>
      <c r="D712" t="s">
        <v>585</v>
      </c>
      <c r="G712">
        <v>36.81408</v>
      </c>
      <c r="H712">
        <v>-107.2631</v>
      </c>
      <c r="J712">
        <v>7450</v>
      </c>
      <c r="L712" t="s">
        <v>755</v>
      </c>
      <c r="M712" s="1">
        <v>27192</v>
      </c>
      <c r="N712">
        <v>7.8</v>
      </c>
      <c r="O712">
        <v>9821.18</v>
      </c>
      <c r="P712">
        <v>61.4453</v>
      </c>
      <c r="Q712">
        <v>3626.28</v>
      </c>
      <c r="S712">
        <v>10.073</v>
      </c>
      <c r="T712">
        <v>1944.09</v>
      </c>
      <c r="V712">
        <v>4532.85</v>
      </c>
      <c r="W712">
        <v>100</v>
      </c>
    </row>
    <row r="713" spans="1:23" ht="12.75">
      <c r="A713">
        <v>712</v>
      </c>
      <c r="B713" t="s">
        <v>776</v>
      </c>
      <c r="C713"/>
      <c r="D713" t="s">
        <v>585</v>
      </c>
      <c r="G713">
        <v>35.84777</v>
      </c>
      <c r="H713">
        <v>-107.87461</v>
      </c>
      <c r="J713">
        <v>2398</v>
      </c>
      <c r="L713" t="s">
        <v>777</v>
      </c>
      <c r="M713" s="1">
        <v>20717</v>
      </c>
      <c r="N713">
        <v>8.2</v>
      </c>
      <c r="O713">
        <v>6706</v>
      </c>
      <c r="P713">
        <v>40.36</v>
      </c>
      <c r="Q713">
        <v>2158.25</v>
      </c>
      <c r="R713">
        <v>-1</v>
      </c>
      <c r="S713">
        <v>11.1</v>
      </c>
      <c r="T713">
        <v>812.25</v>
      </c>
      <c r="V713">
        <v>840.5</v>
      </c>
      <c r="W713">
        <v>72.65</v>
      </c>
    </row>
    <row r="714" spans="1:23" ht="12.75">
      <c r="A714">
        <v>713</v>
      </c>
      <c r="B714" t="s">
        <v>778</v>
      </c>
      <c r="C714"/>
      <c r="D714" t="s">
        <v>585</v>
      </c>
      <c r="G714">
        <v>35.84854</v>
      </c>
      <c r="H714">
        <v>-107.39813</v>
      </c>
      <c r="J714">
        <v>3350</v>
      </c>
      <c r="L714" t="s">
        <v>777</v>
      </c>
      <c r="M714" s="1">
        <v>22236</v>
      </c>
      <c r="N714">
        <v>7.85</v>
      </c>
      <c r="O714">
        <v>6655</v>
      </c>
      <c r="P714">
        <v>24.19</v>
      </c>
      <c r="Q714">
        <v>2223.65</v>
      </c>
      <c r="R714">
        <v>26.21</v>
      </c>
      <c r="S714">
        <v>7.06</v>
      </c>
      <c r="T714">
        <v>1917.22</v>
      </c>
      <c r="U714">
        <v>12.1</v>
      </c>
      <c r="V714">
        <v>2261.95</v>
      </c>
      <c r="W714">
        <v>179.42</v>
      </c>
    </row>
    <row r="715" spans="1:23" ht="12.75">
      <c r="A715">
        <v>714</v>
      </c>
      <c r="B715" t="s">
        <v>779</v>
      </c>
      <c r="C715"/>
      <c r="D715" t="s">
        <v>585</v>
      </c>
      <c r="G715">
        <v>36.20404</v>
      </c>
      <c r="H715">
        <v>-107.9779</v>
      </c>
      <c r="J715">
        <v>4170</v>
      </c>
      <c r="L715" t="s">
        <v>777</v>
      </c>
      <c r="M715" s="1">
        <v>21055</v>
      </c>
      <c r="N715">
        <v>8.2</v>
      </c>
      <c r="O715">
        <v>9383</v>
      </c>
      <c r="P715">
        <v>26.23</v>
      </c>
      <c r="Q715">
        <v>3748.44</v>
      </c>
      <c r="S715">
        <v>5.05</v>
      </c>
      <c r="T715">
        <v>2290.43</v>
      </c>
      <c r="U715">
        <v>218.95</v>
      </c>
      <c r="V715">
        <v>4237.8</v>
      </c>
      <c r="W715">
        <v>19.17</v>
      </c>
    </row>
    <row r="716" spans="1:23" ht="12.75">
      <c r="A716">
        <v>715</v>
      </c>
      <c r="B716" t="s">
        <v>780</v>
      </c>
      <c r="C716"/>
      <c r="D716" t="s">
        <v>585</v>
      </c>
      <c r="G716">
        <v>36.70562</v>
      </c>
      <c r="H716">
        <v>-107.15946</v>
      </c>
      <c r="J716">
        <v>6075</v>
      </c>
      <c r="L716" t="s">
        <v>777</v>
      </c>
      <c r="O716">
        <v>2839</v>
      </c>
      <c r="P716">
        <v>9.02</v>
      </c>
      <c r="Q716">
        <v>948.84</v>
      </c>
      <c r="S716">
        <v>6.01</v>
      </c>
      <c r="T716">
        <v>608.46</v>
      </c>
      <c r="U716">
        <v>99.24</v>
      </c>
      <c r="V716">
        <v>622.49</v>
      </c>
      <c r="W716">
        <v>546.31</v>
      </c>
    </row>
    <row r="717" spans="1:23" ht="12.75">
      <c r="A717">
        <v>716</v>
      </c>
      <c r="B717" t="s">
        <v>781</v>
      </c>
      <c r="C717"/>
      <c r="D717" t="s">
        <v>585</v>
      </c>
      <c r="G717">
        <v>36.06604</v>
      </c>
      <c r="H717">
        <v>-107.29933</v>
      </c>
      <c r="J717">
        <v>6428</v>
      </c>
      <c r="L717" t="s">
        <v>777</v>
      </c>
      <c r="M717" s="1">
        <v>20733</v>
      </c>
      <c r="N717">
        <v>7.95</v>
      </c>
      <c r="O717">
        <v>18271</v>
      </c>
      <c r="P717">
        <v>80</v>
      </c>
      <c r="Q717">
        <v>6493.24</v>
      </c>
      <c r="R717">
        <v>44</v>
      </c>
      <c r="S717">
        <v>29</v>
      </c>
      <c r="T717">
        <v>2355</v>
      </c>
      <c r="V717">
        <v>8864</v>
      </c>
      <c r="W717">
        <v>73</v>
      </c>
    </row>
    <row r="718" spans="1:23" ht="12.75">
      <c r="A718">
        <v>717</v>
      </c>
      <c r="B718" t="s">
        <v>782</v>
      </c>
      <c r="C718"/>
      <c r="D718" t="s">
        <v>585</v>
      </c>
      <c r="G718">
        <v>36.20224</v>
      </c>
      <c r="H718">
        <v>-107.41439</v>
      </c>
      <c r="J718">
        <v>6600</v>
      </c>
      <c r="L718" t="s">
        <v>777</v>
      </c>
      <c r="M718" s="1">
        <v>21017</v>
      </c>
      <c r="N718">
        <v>8.5</v>
      </c>
      <c r="O718">
        <v>8294</v>
      </c>
      <c r="P718">
        <v>86.6</v>
      </c>
      <c r="Q718">
        <v>2651.23</v>
      </c>
      <c r="R718">
        <v>35.25</v>
      </c>
      <c r="S718">
        <v>21.15</v>
      </c>
      <c r="T718">
        <v>880.12</v>
      </c>
      <c r="V718">
        <v>2081.47</v>
      </c>
      <c r="W718">
        <v>2360.41</v>
      </c>
    </row>
    <row r="719" spans="1:23" ht="12.75">
      <c r="A719">
        <v>718</v>
      </c>
      <c r="B719" t="s">
        <v>592</v>
      </c>
      <c r="C719"/>
      <c r="D719" t="s">
        <v>585</v>
      </c>
      <c r="G719">
        <v>36.32208</v>
      </c>
      <c r="H719">
        <v>-107.66532</v>
      </c>
      <c r="J719">
        <v>6940</v>
      </c>
      <c r="L719" t="s">
        <v>777</v>
      </c>
      <c r="M719" s="1">
        <v>20921</v>
      </c>
      <c r="N719">
        <v>7.6</v>
      </c>
      <c r="O719">
        <v>31700</v>
      </c>
      <c r="P719">
        <v>210</v>
      </c>
      <c r="Q719">
        <v>14300</v>
      </c>
      <c r="S719">
        <v>121</v>
      </c>
      <c r="T719">
        <v>720</v>
      </c>
      <c r="V719">
        <v>22200</v>
      </c>
      <c r="W719">
        <v>168</v>
      </c>
    </row>
    <row r="720" spans="1:23" ht="12.75">
      <c r="A720">
        <v>719</v>
      </c>
      <c r="B720" t="s">
        <v>783</v>
      </c>
      <c r="C720"/>
      <c r="D720" t="s">
        <v>589</v>
      </c>
      <c r="G720">
        <v>35.9159</v>
      </c>
      <c r="H720">
        <v>-107.23983</v>
      </c>
      <c r="J720">
        <v>0</v>
      </c>
      <c r="L720" t="s">
        <v>64</v>
      </c>
      <c r="M720" s="1">
        <v>35866</v>
      </c>
      <c r="N720">
        <v>7.77</v>
      </c>
      <c r="O720">
        <v>229</v>
      </c>
      <c r="P720">
        <v>21</v>
      </c>
      <c r="Q720">
        <v>39</v>
      </c>
      <c r="S720">
        <v>2</v>
      </c>
      <c r="T720">
        <v>137</v>
      </c>
      <c r="V720">
        <v>4</v>
      </c>
      <c r="W720">
        <v>26</v>
      </c>
    </row>
    <row r="721" spans="1:23" ht="12.75">
      <c r="A721">
        <v>720</v>
      </c>
      <c r="B721" t="s">
        <v>784</v>
      </c>
      <c r="C721" t="s">
        <v>837</v>
      </c>
      <c r="D721" s="19" t="s">
        <v>785</v>
      </c>
      <c r="G721">
        <v>36.7376909772</v>
      </c>
      <c r="H721">
        <v>-107.39582319</v>
      </c>
      <c r="I721" t="s">
        <v>786</v>
      </c>
      <c r="J721">
        <v>8874</v>
      </c>
      <c r="K721">
        <v>6498</v>
      </c>
      <c r="L721" t="s">
        <v>586</v>
      </c>
      <c r="M721" s="1">
        <v>22437</v>
      </c>
      <c r="N721">
        <v>8.5</v>
      </c>
      <c r="O721">
        <v>1574</v>
      </c>
      <c r="P721">
        <v>21</v>
      </c>
      <c r="Q721">
        <v>477</v>
      </c>
      <c r="S721">
        <v>7</v>
      </c>
      <c r="T721">
        <v>194</v>
      </c>
      <c r="V721">
        <v>55</v>
      </c>
      <c r="W721">
        <v>842</v>
      </c>
    </row>
    <row r="722" spans="1:23" ht="12.75">
      <c r="A722">
        <v>721</v>
      </c>
      <c r="B722" t="s">
        <v>787</v>
      </c>
      <c r="C722" t="s">
        <v>838</v>
      </c>
      <c r="D722" s="19" t="s">
        <v>785</v>
      </c>
      <c r="G722">
        <v>36.1053964575443</v>
      </c>
      <c r="H722">
        <v>-107.436057763112</v>
      </c>
      <c r="I722" t="s">
        <v>788</v>
      </c>
      <c r="J722">
        <v>2158</v>
      </c>
      <c r="K722">
        <v>7170</v>
      </c>
      <c r="L722" t="s">
        <v>596</v>
      </c>
      <c r="M722" s="1">
        <v>27920</v>
      </c>
      <c r="N722">
        <v>8.2</v>
      </c>
      <c r="O722">
        <v>15912</v>
      </c>
      <c r="P722">
        <v>70</v>
      </c>
      <c r="Q722">
        <v>5400</v>
      </c>
      <c r="S722">
        <v>100</v>
      </c>
      <c r="T722">
        <v>1040</v>
      </c>
      <c r="U722">
        <v>0</v>
      </c>
      <c r="V722">
        <v>7740</v>
      </c>
      <c r="W722">
        <v>525</v>
      </c>
    </row>
    <row r="723" spans="1:23" ht="12.75">
      <c r="A723">
        <v>722</v>
      </c>
      <c r="B723" t="s">
        <v>789</v>
      </c>
      <c r="C723" t="s">
        <v>839</v>
      </c>
      <c r="D723" s="19" t="s">
        <v>785</v>
      </c>
      <c r="G723">
        <v>36.2152242915109</v>
      </c>
      <c r="H723">
        <v>-108.320534399305</v>
      </c>
      <c r="I723" t="s">
        <v>790</v>
      </c>
      <c r="J723">
        <v>4550</v>
      </c>
      <c r="K723">
        <v>5867</v>
      </c>
      <c r="L723" t="s">
        <v>601</v>
      </c>
      <c r="M723" s="1">
        <v>26016</v>
      </c>
      <c r="N723">
        <v>8.9</v>
      </c>
      <c r="O723">
        <v>3012</v>
      </c>
      <c r="P723">
        <v>4.8</v>
      </c>
      <c r="Q723">
        <v>1380</v>
      </c>
      <c r="S723">
        <v>1</v>
      </c>
      <c r="T723">
        <v>1385</v>
      </c>
      <c r="V723">
        <v>580</v>
      </c>
      <c r="W723">
        <v>930</v>
      </c>
    </row>
    <row r="724" spans="1:23" ht="12.75">
      <c r="A724">
        <v>723</v>
      </c>
      <c r="B724" t="s">
        <v>791</v>
      </c>
      <c r="C724"/>
      <c r="D724" s="19" t="s">
        <v>785</v>
      </c>
      <c r="I724" t="s">
        <v>792</v>
      </c>
      <c r="J724">
        <v>4696</v>
      </c>
      <c r="L724" t="s">
        <v>601</v>
      </c>
      <c r="M724" s="1">
        <v>26273</v>
      </c>
      <c r="N724">
        <v>9.1</v>
      </c>
      <c r="O724">
        <v>10000</v>
      </c>
      <c r="P724">
        <v>21</v>
      </c>
      <c r="Q724">
        <v>3820</v>
      </c>
      <c r="S724">
        <v>27</v>
      </c>
      <c r="T724">
        <v>1150</v>
      </c>
      <c r="V724">
        <v>3100</v>
      </c>
      <c r="W724">
        <v>2720</v>
      </c>
    </row>
    <row r="725" spans="1:23" ht="12.75">
      <c r="A725">
        <v>724</v>
      </c>
      <c r="B725" s="19" t="s">
        <v>793</v>
      </c>
      <c r="C725" s="19" t="s">
        <v>840</v>
      </c>
      <c r="D725" s="19" t="s">
        <v>785</v>
      </c>
      <c r="G725">
        <v>36.1970858427431</v>
      </c>
      <c r="H725">
        <v>-108.091926203123</v>
      </c>
      <c r="I725" t="s">
        <v>794</v>
      </c>
      <c r="J725">
        <v>4496</v>
      </c>
      <c r="K725">
        <v>6098</v>
      </c>
      <c r="L725" t="s">
        <v>601</v>
      </c>
      <c r="M725" s="1">
        <v>26330</v>
      </c>
      <c r="N725">
        <v>7.7</v>
      </c>
      <c r="O725">
        <v>35286</v>
      </c>
      <c r="P725">
        <v>400</v>
      </c>
      <c r="Q725">
        <v>11500</v>
      </c>
      <c r="S725">
        <v>105</v>
      </c>
      <c r="T725">
        <v>560</v>
      </c>
      <c r="U725">
        <v>0</v>
      </c>
      <c r="V725">
        <v>18000</v>
      </c>
      <c r="W725">
        <v>660</v>
      </c>
    </row>
    <row r="726" spans="1:23" ht="12.75">
      <c r="A726">
        <v>725</v>
      </c>
      <c r="B726" s="19" t="s">
        <v>793</v>
      </c>
      <c r="C726" s="19" t="s">
        <v>840</v>
      </c>
      <c r="D726" s="19" t="s">
        <v>785</v>
      </c>
      <c r="G726">
        <v>36.1970858427431</v>
      </c>
      <c r="H726">
        <v>-108.091926203123</v>
      </c>
      <c r="I726" t="s">
        <v>794</v>
      </c>
      <c r="J726">
        <v>4600</v>
      </c>
      <c r="K726">
        <v>6098</v>
      </c>
      <c r="L726" t="s">
        <v>601</v>
      </c>
      <c r="M726" s="1">
        <v>26330</v>
      </c>
      <c r="N726">
        <v>7.7</v>
      </c>
      <c r="O726">
        <v>25774</v>
      </c>
      <c r="P726">
        <v>145</v>
      </c>
      <c r="Q726">
        <v>9660</v>
      </c>
      <c r="S726">
        <v>15</v>
      </c>
      <c r="T726">
        <v>440</v>
      </c>
      <c r="V726">
        <v>14600</v>
      </c>
      <c r="W726">
        <v>665</v>
      </c>
    </row>
    <row r="727" spans="1:23" ht="12.75">
      <c r="A727">
        <v>726</v>
      </c>
      <c r="B727" t="s">
        <v>793</v>
      </c>
      <c r="C727" t="s">
        <v>840</v>
      </c>
      <c r="D727" s="19" t="s">
        <v>785</v>
      </c>
      <c r="G727">
        <v>36.1970858427431</v>
      </c>
      <c r="H727">
        <v>-108.091926203123</v>
      </c>
      <c r="I727" t="s">
        <v>794</v>
      </c>
      <c r="J727">
        <v>4600</v>
      </c>
      <c r="K727">
        <v>6098</v>
      </c>
      <c r="L727" t="s">
        <v>601</v>
      </c>
      <c r="M727" s="1">
        <v>26330</v>
      </c>
      <c r="N727">
        <v>8.1</v>
      </c>
      <c r="O727">
        <v>19604</v>
      </c>
      <c r="P727">
        <v>80</v>
      </c>
      <c r="Q727">
        <v>6095</v>
      </c>
      <c r="S727">
        <v>25</v>
      </c>
      <c r="T727">
        <v>925</v>
      </c>
      <c r="V727">
        <v>8700</v>
      </c>
      <c r="W727">
        <v>680</v>
      </c>
    </row>
    <row r="728" spans="1:23" ht="12.75">
      <c r="A728">
        <v>727</v>
      </c>
      <c r="B728" t="s">
        <v>793</v>
      </c>
      <c r="C728" t="s">
        <v>840</v>
      </c>
      <c r="D728" s="19" t="s">
        <v>785</v>
      </c>
      <c r="G728">
        <v>36.1970858427431</v>
      </c>
      <c r="H728">
        <v>-108.091926203123</v>
      </c>
      <c r="I728" t="s">
        <v>794</v>
      </c>
      <c r="J728">
        <v>4678</v>
      </c>
      <c r="K728">
        <v>6098</v>
      </c>
      <c r="L728" t="s">
        <v>601</v>
      </c>
      <c r="M728" s="1">
        <v>26330</v>
      </c>
      <c r="N728">
        <v>7.9</v>
      </c>
      <c r="O728">
        <v>16984</v>
      </c>
      <c r="P728">
        <v>95</v>
      </c>
      <c r="Q728">
        <v>6095</v>
      </c>
      <c r="S728">
        <v>25</v>
      </c>
      <c r="T728">
        <v>730</v>
      </c>
      <c r="V728">
        <v>8300</v>
      </c>
      <c r="W728">
        <v>1180</v>
      </c>
    </row>
    <row r="729" spans="1:23" ht="12.75">
      <c r="A729">
        <v>728</v>
      </c>
      <c r="B729" t="s">
        <v>795</v>
      </c>
      <c r="C729" t="s">
        <v>841</v>
      </c>
      <c r="D729" s="19" t="s">
        <v>785</v>
      </c>
      <c r="G729">
        <v>36.0641070655661</v>
      </c>
      <c r="H729">
        <v>-107.641181666457</v>
      </c>
      <c r="I729" t="s">
        <v>796</v>
      </c>
      <c r="J729">
        <v>4800</v>
      </c>
      <c r="K729">
        <v>6558</v>
      </c>
      <c r="L729" t="s">
        <v>601</v>
      </c>
      <c r="M729" s="1">
        <v>12371</v>
      </c>
      <c r="N729">
        <v>8.9</v>
      </c>
      <c r="O729">
        <v>6830</v>
      </c>
      <c r="P729">
        <v>21</v>
      </c>
      <c r="Q729">
        <v>2350</v>
      </c>
      <c r="S729">
        <v>14</v>
      </c>
      <c r="T729">
        <v>1400</v>
      </c>
      <c r="U729">
        <v>110</v>
      </c>
      <c r="V729">
        <v>2550</v>
      </c>
      <c r="W729">
        <v>295</v>
      </c>
    </row>
    <row r="730" spans="1:23" ht="12.75">
      <c r="A730">
        <v>729</v>
      </c>
      <c r="B730" t="s">
        <v>795</v>
      </c>
      <c r="C730" t="s">
        <v>841</v>
      </c>
      <c r="D730" s="19" t="s">
        <v>785</v>
      </c>
      <c r="G730">
        <v>36.0641070655661</v>
      </c>
      <c r="H730">
        <v>-107.641181666457</v>
      </c>
      <c r="I730" t="s">
        <v>796</v>
      </c>
      <c r="J730">
        <v>4997</v>
      </c>
      <c r="K730">
        <v>6558</v>
      </c>
      <c r="L730" t="s">
        <v>601</v>
      </c>
      <c r="M730" s="1">
        <v>26270</v>
      </c>
      <c r="N730">
        <v>9.2</v>
      </c>
      <c r="O730">
        <v>3440</v>
      </c>
      <c r="P730">
        <v>11</v>
      </c>
      <c r="Q730">
        <v>1310</v>
      </c>
      <c r="S730">
        <v>4</v>
      </c>
      <c r="T730">
        <v>1920</v>
      </c>
      <c r="U730">
        <v>180</v>
      </c>
      <c r="V730">
        <v>420</v>
      </c>
      <c r="W730">
        <v>440</v>
      </c>
    </row>
    <row r="731" spans="1:23" ht="12.75">
      <c r="A731">
        <v>730</v>
      </c>
      <c r="B731" t="s">
        <v>797</v>
      </c>
      <c r="C731" t="s">
        <v>842</v>
      </c>
      <c r="D731" s="19" t="s">
        <v>785</v>
      </c>
      <c r="G731">
        <v>36.1081</v>
      </c>
      <c r="H731">
        <v>-107.1915</v>
      </c>
      <c r="I731" t="s">
        <v>798</v>
      </c>
      <c r="J731">
        <v>6790</v>
      </c>
      <c r="K731">
        <v>7068</v>
      </c>
      <c r="L731" t="s">
        <v>601</v>
      </c>
      <c r="M731" s="1">
        <v>26270</v>
      </c>
      <c r="N731">
        <v>8.2</v>
      </c>
      <c r="O731">
        <v>23700</v>
      </c>
      <c r="P731">
        <v>420</v>
      </c>
      <c r="Q731">
        <v>10370</v>
      </c>
      <c r="S731">
        <v>90</v>
      </c>
      <c r="T731">
        <v>820</v>
      </c>
      <c r="U731">
        <v>0</v>
      </c>
      <c r="V731">
        <v>15650</v>
      </c>
      <c r="W731">
        <v>1180</v>
      </c>
    </row>
    <row r="732" spans="1:23" ht="12.75">
      <c r="A732">
        <v>731</v>
      </c>
      <c r="B732" s="20" t="s">
        <v>799</v>
      </c>
      <c r="C732" s="20" t="s">
        <v>843</v>
      </c>
      <c r="D732" s="19" t="s">
        <v>785</v>
      </c>
      <c r="G732">
        <v>36.33635</v>
      </c>
      <c r="H732">
        <v>-107.35047</v>
      </c>
      <c r="I732" s="20" t="s">
        <v>800</v>
      </c>
      <c r="J732">
        <v>7118</v>
      </c>
      <c r="K732">
        <v>6654</v>
      </c>
      <c r="L732" t="s">
        <v>601</v>
      </c>
      <c r="M732" s="1">
        <v>30190</v>
      </c>
      <c r="N732" s="20">
        <v>6.3</v>
      </c>
      <c r="O732" s="20">
        <v>25689</v>
      </c>
      <c r="P732" s="20">
        <v>1680</v>
      </c>
      <c r="Q732" s="20">
        <v>7666</v>
      </c>
      <c r="S732" s="20">
        <v>316</v>
      </c>
      <c r="T732" s="20">
        <v>183</v>
      </c>
      <c r="V732" s="20">
        <v>15279</v>
      </c>
      <c r="W732" s="20">
        <v>500</v>
      </c>
    </row>
    <row r="733" spans="1:23" ht="12.75">
      <c r="A733">
        <v>732</v>
      </c>
      <c r="B733" s="20" t="s">
        <v>799</v>
      </c>
      <c r="C733" s="20" t="s">
        <v>843</v>
      </c>
      <c r="D733" s="19" t="s">
        <v>785</v>
      </c>
      <c r="G733">
        <v>36.33635</v>
      </c>
      <c r="H733">
        <v>-107.35047</v>
      </c>
      <c r="I733" s="20" t="s">
        <v>800</v>
      </c>
      <c r="J733">
        <v>7118</v>
      </c>
      <c r="K733">
        <v>6654</v>
      </c>
      <c r="L733" t="s">
        <v>601</v>
      </c>
      <c r="M733" s="1">
        <v>30179</v>
      </c>
      <c r="N733" s="20">
        <v>5.2</v>
      </c>
      <c r="O733" s="20">
        <v>29666</v>
      </c>
      <c r="P733" s="20">
        <v>2160</v>
      </c>
      <c r="Q733" s="20">
        <v>8423</v>
      </c>
      <c r="S733" s="20">
        <v>437</v>
      </c>
      <c r="T733" s="20">
        <v>122</v>
      </c>
      <c r="V733" s="20">
        <v>18021</v>
      </c>
      <c r="W733" s="20">
        <v>0</v>
      </c>
    </row>
    <row r="734" spans="1:23" ht="12.75">
      <c r="A734">
        <v>733</v>
      </c>
      <c r="B734" s="20" t="s">
        <v>799</v>
      </c>
      <c r="C734" s="20" t="s">
        <v>843</v>
      </c>
      <c r="D734" s="19" t="s">
        <v>785</v>
      </c>
      <c r="G734">
        <v>36.33635</v>
      </c>
      <c r="H734">
        <v>-107.35047</v>
      </c>
      <c r="I734" s="20" t="s">
        <v>800</v>
      </c>
      <c r="J734">
        <v>7118</v>
      </c>
      <c r="K734">
        <v>6654</v>
      </c>
      <c r="L734" t="s">
        <v>601</v>
      </c>
      <c r="M734" s="1">
        <v>30178</v>
      </c>
      <c r="N734" s="20">
        <v>5.5</v>
      </c>
      <c r="O734" s="20">
        <v>25656</v>
      </c>
      <c r="P734" s="20">
        <v>2200</v>
      </c>
      <c r="Q734" s="20">
        <v>6075</v>
      </c>
      <c r="S734" s="20">
        <v>850</v>
      </c>
      <c r="T734" s="20">
        <v>122</v>
      </c>
      <c r="V734" s="20">
        <v>15670</v>
      </c>
      <c r="W734" s="20">
        <v>0</v>
      </c>
    </row>
    <row r="735" spans="1:23" ht="12.75">
      <c r="A735">
        <v>734</v>
      </c>
      <c r="B735" s="20" t="s">
        <v>799</v>
      </c>
      <c r="C735" s="20" t="s">
        <v>843</v>
      </c>
      <c r="D735" s="19" t="s">
        <v>785</v>
      </c>
      <c r="G735">
        <v>36.33635</v>
      </c>
      <c r="H735">
        <v>-107.35047</v>
      </c>
      <c r="I735" s="20" t="s">
        <v>800</v>
      </c>
      <c r="J735">
        <v>7118</v>
      </c>
      <c r="K735">
        <v>6654</v>
      </c>
      <c r="L735" t="s">
        <v>601</v>
      </c>
      <c r="M735" s="1">
        <v>30177</v>
      </c>
      <c r="N735" s="20">
        <v>5.6</v>
      </c>
      <c r="O735" s="20">
        <v>26215</v>
      </c>
      <c r="P735" s="20">
        <v>2400</v>
      </c>
      <c r="Q735" s="20">
        <v>6762</v>
      </c>
      <c r="S735" s="20">
        <v>364</v>
      </c>
      <c r="T735" s="20">
        <v>122</v>
      </c>
      <c r="V735" s="20">
        <v>15670</v>
      </c>
      <c r="W735" s="20">
        <v>0</v>
      </c>
    </row>
    <row r="736" spans="1:23" ht="12.75">
      <c r="A736">
        <v>735</v>
      </c>
      <c r="B736" s="20" t="s">
        <v>799</v>
      </c>
      <c r="C736" s="20" t="s">
        <v>843</v>
      </c>
      <c r="D736" s="19" t="s">
        <v>785</v>
      </c>
      <c r="G736">
        <v>36.33635</v>
      </c>
      <c r="H736">
        <v>-107.35047</v>
      </c>
      <c r="I736" s="20" t="s">
        <v>800</v>
      </c>
      <c r="J736">
        <v>7118</v>
      </c>
      <c r="K736">
        <v>6654</v>
      </c>
      <c r="L736" t="s">
        <v>601</v>
      </c>
      <c r="M736" s="1">
        <v>30176</v>
      </c>
      <c r="N736" s="20">
        <v>5.25</v>
      </c>
      <c r="O736" s="20">
        <v>43805</v>
      </c>
      <c r="P736" s="20">
        <v>2440</v>
      </c>
      <c r="Q736" s="20">
        <v>11039</v>
      </c>
      <c r="S736" s="20">
        <v>2089</v>
      </c>
      <c r="T736" s="20">
        <v>12.2</v>
      </c>
      <c r="V736" s="20">
        <v>27424</v>
      </c>
      <c r="W736" s="20">
        <v>0</v>
      </c>
    </row>
    <row r="737" spans="1:23" ht="12.75">
      <c r="A737">
        <v>736</v>
      </c>
      <c r="B737" s="20" t="s">
        <v>801</v>
      </c>
      <c r="C737" s="20" t="s">
        <v>847</v>
      </c>
      <c r="D737" s="19" t="s">
        <v>785</v>
      </c>
      <c r="G737">
        <v>36.43307</v>
      </c>
      <c r="H737">
        <v>-107.27742</v>
      </c>
      <c r="I737" s="20" t="s">
        <v>802</v>
      </c>
      <c r="J737">
        <v>7720</v>
      </c>
      <c r="K737">
        <v>6887</v>
      </c>
      <c r="L737" t="s">
        <v>601</v>
      </c>
      <c r="M737" s="1">
        <v>30636</v>
      </c>
      <c r="N737" s="20">
        <v>7.6</v>
      </c>
      <c r="O737">
        <v>18832</v>
      </c>
      <c r="P737" s="20">
        <v>300</v>
      </c>
      <c r="Q737" s="20">
        <v>6730</v>
      </c>
      <c r="S737" s="20">
        <v>55</v>
      </c>
      <c r="T737" s="20">
        <v>1074</v>
      </c>
      <c r="V737" s="20">
        <v>6300</v>
      </c>
      <c r="W737" s="20">
        <v>5620</v>
      </c>
    </row>
    <row r="738" spans="1:23" ht="12.75">
      <c r="A738">
        <v>737</v>
      </c>
      <c r="B738" s="20" t="s">
        <v>803</v>
      </c>
      <c r="C738" s="20" t="s">
        <v>870</v>
      </c>
      <c r="D738" s="19" t="s">
        <v>785</v>
      </c>
      <c r="G738">
        <v>36.3591655559219</v>
      </c>
      <c r="H738">
        <v>-107.022165322986</v>
      </c>
      <c r="I738" s="20" t="s">
        <v>804</v>
      </c>
      <c r="J738">
        <v>7914</v>
      </c>
      <c r="K738">
        <v>7319</v>
      </c>
      <c r="L738" t="s">
        <v>601</v>
      </c>
      <c r="M738" s="1">
        <v>30750</v>
      </c>
      <c r="N738" s="20">
        <v>6.2</v>
      </c>
      <c r="O738">
        <v>16435.1</v>
      </c>
      <c r="P738" s="20">
        <v>280</v>
      </c>
      <c r="Q738" s="20">
        <v>3806.5</v>
      </c>
      <c r="R738" s="20">
        <v>2345</v>
      </c>
      <c r="S738" s="20">
        <v>145.8</v>
      </c>
      <c r="T738" s="20">
        <v>1220</v>
      </c>
      <c r="V738" s="20">
        <v>7012</v>
      </c>
      <c r="W738" s="20">
        <v>1625</v>
      </c>
    </row>
    <row r="739" spans="1:23" ht="12.75">
      <c r="A739">
        <v>738</v>
      </c>
      <c r="B739" t="s">
        <v>805</v>
      </c>
      <c r="C739" t="s">
        <v>871</v>
      </c>
      <c r="D739" s="19" t="s">
        <v>785</v>
      </c>
      <c r="G739">
        <v>36.145</v>
      </c>
      <c r="H739">
        <v>-107.1465</v>
      </c>
      <c r="I739" t="s">
        <v>806</v>
      </c>
      <c r="J739">
        <v>7500</v>
      </c>
      <c r="K739">
        <v>7085</v>
      </c>
      <c r="L739" t="s">
        <v>601</v>
      </c>
      <c r="M739" s="1">
        <v>28885</v>
      </c>
      <c r="N739">
        <v>7</v>
      </c>
      <c r="O739">
        <v>7556</v>
      </c>
      <c r="P739">
        <v>252</v>
      </c>
      <c r="Q739">
        <v>2627</v>
      </c>
      <c r="S739">
        <v>20</v>
      </c>
      <c r="T739">
        <v>1427</v>
      </c>
      <c r="U739">
        <v>0</v>
      </c>
      <c r="V739">
        <v>3103</v>
      </c>
      <c r="W739">
        <v>845</v>
      </c>
    </row>
    <row r="740" spans="1:23" ht="12.75">
      <c r="A740">
        <v>740</v>
      </c>
      <c r="B740" s="20" t="s">
        <v>809</v>
      </c>
      <c r="C740" s="20" t="s">
        <v>844</v>
      </c>
      <c r="D740" s="19" t="s">
        <v>785</v>
      </c>
      <c r="E740" s="19"/>
      <c r="F740" s="19"/>
      <c r="G740" s="19">
        <v>36.269138166244</v>
      </c>
      <c r="H740" s="19">
        <v>-107.643743347596</v>
      </c>
      <c r="I740" s="19" t="s">
        <v>810</v>
      </c>
      <c r="J740" s="19">
        <v>5145</v>
      </c>
      <c r="K740" s="19">
        <v>6877</v>
      </c>
      <c r="L740" t="s">
        <v>674</v>
      </c>
      <c r="M740" s="21">
        <v>29979</v>
      </c>
      <c r="N740" s="20">
        <v>7.3</v>
      </c>
      <c r="O740" s="19">
        <v>22570</v>
      </c>
      <c r="P740" s="20">
        <v>104</v>
      </c>
      <c r="Q740" s="20">
        <v>8653.08</v>
      </c>
      <c r="R740" s="19"/>
      <c r="S740" s="19">
        <v>4</v>
      </c>
      <c r="T740" s="20">
        <v>293</v>
      </c>
      <c r="U740" s="19"/>
      <c r="V740" s="20">
        <v>13352.5</v>
      </c>
      <c r="W740" s="20">
        <v>100</v>
      </c>
    </row>
    <row r="741" spans="1:23" ht="12.75">
      <c r="A741">
        <v>741</v>
      </c>
      <c r="B741" s="20" t="s">
        <v>809</v>
      </c>
      <c r="C741" s="20" t="s">
        <v>844</v>
      </c>
      <c r="D741" s="19" t="s">
        <v>785</v>
      </c>
      <c r="E741" s="19"/>
      <c r="F741" s="19"/>
      <c r="G741" s="19">
        <v>36.269138166244</v>
      </c>
      <c r="H741" s="19">
        <v>-107.643743347596</v>
      </c>
      <c r="I741" s="19" t="s">
        <v>810</v>
      </c>
      <c r="J741" s="19">
        <v>5145</v>
      </c>
      <c r="K741" s="19">
        <v>6877</v>
      </c>
      <c r="L741" t="s">
        <v>674</v>
      </c>
      <c r="M741" s="21">
        <v>29978</v>
      </c>
      <c r="N741" s="19"/>
      <c r="O741" s="19">
        <v>22750</v>
      </c>
      <c r="P741" s="20">
        <v>104</v>
      </c>
      <c r="Q741" s="20">
        <v>8653</v>
      </c>
      <c r="R741" s="19"/>
      <c r="S741" s="19">
        <v>4</v>
      </c>
      <c r="T741" s="20">
        <v>293</v>
      </c>
      <c r="U741" s="19"/>
      <c r="V741" s="20">
        <v>13352</v>
      </c>
      <c r="W741" s="20">
        <v>100</v>
      </c>
    </row>
    <row r="742" spans="1:23" ht="12.75">
      <c r="A742">
        <v>742</v>
      </c>
      <c r="B742" s="20" t="s">
        <v>809</v>
      </c>
      <c r="C742" s="20" t="s">
        <v>844</v>
      </c>
      <c r="D742" s="19" t="s">
        <v>785</v>
      </c>
      <c r="E742" s="19"/>
      <c r="F742" s="19"/>
      <c r="G742" s="19">
        <v>36.269138166244</v>
      </c>
      <c r="H742" s="19">
        <v>-107.643743347596</v>
      </c>
      <c r="I742" s="19" t="s">
        <v>810</v>
      </c>
      <c r="J742" s="19">
        <v>5145</v>
      </c>
      <c r="K742" s="19">
        <v>6877</v>
      </c>
      <c r="L742" t="s">
        <v>674</v>
      </c>
      <c r="M742" s="21">
        <v>29980</v>
      </c>
      <c r="N742" s="20">
        <v>7.3</v>
      </c>
      <c r="O742" s="19">
        <v>23785</v>
      </c>
      <c r="P742" s="20">
        <v>280</v>
      </c>
      <c r="Q742" s="20">
        <v>8626</v>
      </c>
      <c r="R742" s="19"/>
      <c r="S742" s="19">
        <v>243</v>
      </c>
      <c r="T742" s="20">
        <v>219</v>
      </c>
      <c r="U742" s="19"/>
      <c r="V742" s="20">
        <v>14306</v>
      </c>
      <c r="W742" s="20">
        <v>100</v>
      </c>
    </row>
    <row r="743" spans="1:23" ht="12.75">
      <c r="A743">
        <v>743</v>
      </c>
      <c r="B743" s="20" t="s">
        <v>809</v>
      </c>
      <c r="C743" s="20" t="s">
        <v>844</v>
      </c>
      <c r="D743" s="19" t="s">
        <v>785</v>
      </c>
      <c r="E743" s="19"/>
      <c r="F743" s="19"/>
      <c r="G743" s="19">
        <v>36.269138166244</v>
      </c>
      <c r="H743" s="19">
        <v>-107.643743347596</v>
      </c>
      <c r="I743" s="19" t="s">
        <v>810</v>
      </c>
      <c r="J743" s="19">
        <v>5145</v>
      </c>
      <c r="K743" s="19">
        <v>6877</v>
      </c>
      <c r="L743" t="s">
        <v>674</v>
      </c>
      <c r="M743" s="21">
        <v>29952</v>
      </c>
      <c r="N743" s="19">
        <v>7.3</v>
      </c>
      <c r="O743" s="19">
        <v>23804</v>
      </c>
      <c r="P743" s="20">
        <v>332</v>
      </c>
      <c r="Q743" s="20">
        <v>8732</v>
      </c>
      <c r="R743" s="19"/>
      <c r="S743" s="19">
        <v>139</v>
      </c>
      <c r="T743" s="20">
        <v>195</v>
      </c>
      <c r="U743" s="19"/>
      <c r="V743" s="20">
        <v>14306</v>
      </c>
      <c r="W743" s="20">
        <v>100</v>
      </c>
    </row>
    <row r="744" spans="1:23" ht="12.75">
      <c r="A744">
        <v>744</v>
      </c>
      <c r="B744" s="20" t="s">
        <v>811</v>
      </c>
      <c r="C744" s="20" t="s">
        <v>872</v>
      </c>
      <c r="D744" s="19" t="s">
        <v>785</v>
      </c>
      <c r="G744">
        <v>36.3880309524152</v>
      </c>
      <c r="H744">
        <v>-107.004672992789</v>
      </c>
      <c r="I744" s="20" t="s">
        <v>812</v>
      </c>
      <c r="J744">
        <v>7108</v>
      </c>
      <c r="K744">
        <v>7468</v>
      </c>
      <c r="L744" s="20" t="s">
        <v>718</v>
      </c>
      <c r="M744" s="1">
        <v>31324</v>
      </c>
      <c r="N744" s="20">
        <v>4.4</v>
      </c>
      <c r="O744">
        <v>32401</v>
      </c>
      <c r="P744" s="20">
        <v>757</v>
      </c>
      <c r="Q744" s="20">
        <v>11028</v>
      </c>
      <c r="R744" s="20">
        <v>394</v>
      </c>
      <c r="S744" s="20">
        <v>116</v>
      </c>
      <c r="T744" s="20">
        <v>2515</v>
      </c>
      <c r="V744" s="20">
        <v>17566</v>
      </c>
      <c r="W744" s="20">
        <v>26</v>
      </c>
    </row>
    <row r="745" spans="1:23" ht="12.75">
      <c r="A745">
        <v>745</v>
      </c>
      <c r="B745" s="19" t="s">
        <v>813</v>
      </c>
      <c r="C745" s="19" t="s">
        <v>873</v>
      </c>
      <c r="D745" s="19" t="s">
        <v>785</v>
      </c>
      <c r="G745">
        <v>36.1871229226958</v>
      </c>
      <c r="H745">
        <v>-107.514453379854</v>
      </c>
      <c r="I745" t="s">
        <v>814</v>
      </c>
      <c r="J745">
        <v>4417</v>
      </c>
      <c r="K745">
        <v>7293</v>
      </c>
      <c r="L745" t="s">
        <v>720</v>
      </c>
      <c r="M745" s="1">
        <v>26270</v>
      </c>
      <c r="N745">
        <v>8.4</v>
      </c>
      <c r="O745">
        <v>14700</v>
      </c>
      <c r="P745">
        <v>720</v>
      </c>
      <c r="Q745">
        <v>7700</v>
      </c>
      <c r="S745">
        <v>85</v>
      </c>
      <c r="T745">
        <v>770</v>
      </c>
      <c r="U745">
        <v>12</v>
      </c>
      <c r="V745">
        <v>12000</v>
      </c>
      <c r="W745">
        <v>1320</v>
      </c>
    </row>
    <row r="746" spans="1:23" ht="12.75">
      <c r="A746">
        <v>746</v>
      </c>
      <c r="B746" s="20" t="s">
        <v>874</v>
      </c>
      <c r="C746" s="20" t="s">
        <v>875</v>
      </c>
      <c r="D746" s="19" t="s">
        <v>785</v>
      </c>
      <c r="G746">
        <v>36.3387</v>
      </c>
      <c r="H746">
        <v>-107.212</v>
      </c>
      <c r="I746" s="20" t="s">
        <v>815</v>
      </c>
      <c r="J746">
        <v>5265</v>
      </c>
      <c r="K746">
        <v>6933</v>
      </c>
      <c r="L746" s="20" t="s">
        <v>723</v>
      </c>
      <c r="M746" s="1">
        <v>32065</v>
      </c>
      <c r="N746" s="20">
        <v>8.93</v>
      </c>
      <c r="O746" s="20">
        <v>9500</v>
      </c>
      <c r="P746" s="20">
        <v>10</v>
      </c>
      <c r="Q746" s="20">
        <v>3280</v>
      </c>
      <c r="S746" s="20">
        <v>0</v>
      </c>
      <c r="T746" s="20">
        <v>2770</v>
      </c>
      <c r="V746" s="20">
        <v>3320</v>
      </c>
      <c r="W746" s="20">
        <v>0</v>
      </c>
    </row>
    <row r="747" spans="1:23" ht="12.75">
      <c r="A747">
        <v>747</v>
      </c>
      <c r="B747" s="20" t="s">
        <v>816</v>
      </c>
      <c r="C747" s="20" t="s">
        <v>876</v>
      </c>
      <c r="D747" s="19" t="s">
        <v>785</v>
      </c>
      <c r="E747" s="19"/>
      <c r="F747" s="19"/>
      <c r="G747" s="19">
        <v>36.310212045812</v>
      </c>
      <c r="H747" s="19">
        <v>-107.485682946266</v>
      </c>
      <c r="I747" s="20" t="s">
        <v>817</v>
      </c>
      <c r="J747" s="19">
        <v>2143</v>
      </c>
      <c r="K747" s="19">
        <v>6605</v>
      </c>
      <c r="L747" s="20" t="s">
        <v>755</v>
      </c>
      <c r="M747" s="19" t="s">
        <v>818</v>
      </c>
      <c r="N747" s="20">
        <v>7.51</v>
      </c>
      <c r="O747" s="20">
        <v>2790</v>
      </c>
      <c r="P747" s="20">
        <v>60</v>
      </c>
      <c r="Q747" s="20">
        <v>1147</v>
      </c>
      <c r="R747" s="19"/>
      <c r="S747" s="19">
        <v>7</v>
      </c>
      <c r="T747" s="20">
        <v>305</v>
      </c>
      <c r="U747" s="19"/>
      <c r="V747" s="20">
        <v>119</v>
      </c>
      <c r="W747" s="20">
        <v>2150</v>
      </c>
    </row>
    <row r="748" spans="1:23" ht="12.75">
      <c r="A748">
        <v>748</v>
      </c>
      <c r="B748" s="19" t="s">
        <v>819</v>
      </c>
      <c r="C748" s="19" t="s">
        <v>878</v>
      </c>
      <c r="D748" s="19" t="s">
        <v>785</v>
      </c>
      <c r="E748" s="19"/>
      <c r="F748" s="19"/>
      <c r="G748" s="19">
        <v>36.2784181553906</v>
      </c>
      <c r="H748" s="19">
        <v>-107.069998817945</v>
      </c>
      <c r="I748" s="19" t="s">
        <v>820</v>
      </c>
      <c r="J748" s="19">
        <v>2987</v>
      </c>
      <c r="K748" s="19">
        <v>7086</v>
      </c>
      <c r="L748" s="20" t="s">
        <v>755</v>
      </c>
      <c r="M748" s="21">
        <v>33007</v>
      </c>
      <c r="N748" s="19">
        <v>7.98</v>
      </c>
      <c r="O748" s="19">
        <v>2005</v>
      </c>
      <c r="P748" s="19">
        <v>27</v>
      </c>
      <c r="Q748" s="19">
        <v>600</v>
      </c>
      <c r="R748" s="19"/>
      <c r="S748" s="19">
        <v>0</v>
      </c>
      <c r="T748" s="19">
        <v>854</v>
      </c>
      <c r="U748" s="19"/>
      <c r="V748" s="19">
        <v>355</v>
      </c>
      <c r="W748" s="19">
        <v>169</v>
      </c>
    </row>
    <row r="749" spans="1:23" ht="12.75">
      <c r="A749">
        <v>749</v>
      </c>
      <c r="B749" s="19" t="s">
        <v>821</v>
      </c>
      <c r="C749" s="19" t="s">
        <v>881</v>
      </c>
      <c r="D749" s="19" t="s">
        <v>785</v>
      </c>
      <c r="E749" s="19"/>
      <c r="F749" s="19"/>
      <c r="G749" s="19">
        <v>36.3451</v>
      </c>
      <c r="H749" s="19">
        <v>-107.07854</v>
      </c>
      <c r="I749" s="19" t="s">
        <v>822</v>
      </c>
      <c r="J749" s="19">
        <v>3100</v>
      </c>
      <c r="K749" s="19">
        <v>7115</v>
      </c>
      <c r="L749" s="20" t="s">
        <v>755</v>
      </c>
      <c r="M749" s="21">
        <v>32237</v>
      </c>
      <c r="N749" s="19">
        <v>7.9</v>
      </c>
      <c r="O749" s="19">
        <v>1260</v>
      </c>
      <c r="P749" s="19">
        <v>19</v>
      </c>
      <c r="Q749" s="19">
        <v>366</v>
      </c>
      <c r="R749" s="19"/>
      <c r="S749" s="19">
        <v>1</v>
      </c>
      <c r="T749" s="19">
        <v>356</v>
      </c>
      <c r="U749" s="19"/>
      <c r="V749" s="19">
        <v>21</v>
      </c>
      <c r="W749" s="19">
        <v>502</v>
      </c>
    </row>
    <row r="750" spans="1:23" ht="12.75">
      <c r="A750">
        <v>750</v>
      </c>
      <c r="B750" s="19" t="s">
        <v>823</v>
      </c>
      <c r="C750" s="19"/>
      <c r="D750" s="19" t="s">
        <v>785</v>
      </c>
      <c r="I750" t="s">
        <v>824</v>
      </c>
      <c r="J750">
        <v>3172</v>
      </c>
      <c r="L750" s="20" t="s">
        <v>755</v>
      </c>
      <c r="M750" s="1">
        <v>32154</v>
      </c>
      <c r="N750">
        <v>7.17</v>
      </c>
      <c r="O750">
        <v>4450</v>
      </c>
      <c r="P750">
        <v>123</v>
      </c>
      <c r="Q750">
        <v>1290</v>
      </c>
      <c r="S750">
        <v>4</v>
      </c>
      <c r="T750">
        <v>163</v>
      </c>
      <c r="V750">
        <v>31.5</v>
      </c>
      <c r="W750">
        <v>2840</v>
      </c>
    </row>
    <row r="751" spans="1:23" ht="12.75">
      <c r="A751">
        <v>751</v>
      </c>
      <c r="B751" s="19" t="s">
        <v>825</v>
      </c>
      <c r="C751" s="19" t="s">
        <v>880</v>
      </c>
      <c r="D751" s="19" t="s">
        <v>785</v>
      </c>
      <c r="G751">
        <v>36.3275300428743</v>
      </c>
      <c r="H751">
        <v>-107.141293253537</v>
      </c>
      <c r="I751" t="s">
        <v>826</v>
      </c>
      <c r="J751">
        <v>3226</v>
      </c>
      <c r="K751">
        <v>6936</v>
      </c>
      <c r="L751" s="20" t="s">
        <v>755</v>
      </c>
      <c r="M751" s="1">
        <v>32022</v>
      </c>
      <c r="N751">
        <v>8.69</v>
      </c>
      <c r="P751">
        <v>5</v>
      </c>
      <c r="Q751">
        <v>308</v>
      </c>
      <c r="S751">
        <v>1</v>
      </c>
      <c r="T751">
        <v>525</v>
      </c>
      <c r="U751">
        <v>22.8</v>
      </c>
      <c r="V751">
        <v>35.5</v>
      </c>
      <c r="W751">
        <v>162</v>
      </c>
    </row>
    <row r="752" spans="1:23" ht="12.75">
      <c r="A752">
        <v>752</v>
      </c>
      <c r="B752" s="20" t="s">
        <v>827</v>
      </c>
      <c r="C752" s="20" t="s">
        <v>846</v>
      </c>
      <c r="D752" s="19" t="s">
        <v>785</v>
      </c>
      <c r="G752">
        <v>36.35948987106</v>
      </c>
      <c r="H752">
        <v>-107.014224482912</v>
      </c>
      <c r="I752" s="20" t="s">
        <v>828</v>
      </c>
      <c r="J752">
        <v>3456</v>
      </c>
      <c r="K752">
        <v>7321</v>
      </c>
      <c r="L752" s="20" t="s">
        <v>755</v>
      </c>
      <c r="M752" s="1">
        <v>31307</v>
      </c>
      <c r="N752" s="20">
        <v>7.8</v>
      </c>
      <c r="O752">
        <v>28960</v>
      </c>
      <c r="P752" s="20">
        <v>210</v>
      </c>
      <c r="Q752" s="20">
        <v>10564</v>
      </c>
      <c r="R752" s="20">
        <v>45</v>
      </c>
      <c r="S752" s="20">
        <v>61</v>
      </c>
      <c r="T752" s="20">
        <v>2832</v>
      </c>
      <c r="V752" s="20">
        <v>15222</v>
      </c>
      <c r="W752" s="20">
        <v>26</v>
      </c>
    </row>
    <row r="753" spans="1:23" ht="12.75">
      <c r="A753">
        <v>753</v>
      </c>
      <c r="B753" s="20" t="s">
        <v>829</v>
      </c>
      <c r="C753" s="20" t="s">
        <v>879</v>
      </c>
      <c r="D753" s="19" t="s">
        <v>785</v>
      </c>
      <c r="G753">
        <v>36.3493286897765</v>
      </c>
      <c r="H753">
        <v>-106.986913885685</v>
      </c>
      <c r="I753" s="20" t="s">
        <v>830</v>
      </c>
      <c r="J753">
        <v>3552</v>
      </c>
      <c r="K753">
        <v>7414</v>
      </c>
      <c r="L753" s="20" t="s">
        <v>755</v>
      </c>
      <c r="M753" s="1">
        <v>31307</v>
      </c>
      <c r="N753" s="20">
        <v>7.8</v>
      </c>
      <c r="O753">
        <v>14225</v>
      </c>
      <c r="P753" s="20">
        <v>161</v>
      </c>
      <c r="Q753" s="20">
        <v>5018</v>
      </c>
      <c r="R753" s="20">
        <v>29</v>
      </c>
      <c r="S753" s="20">
        <v>21</v>
      </c>
      <c r="T753" s="20">
        <v>2087</v>
      </c>
      <c r="V753" s="20">
        <v>6883</v>
      </c>
      <c r="W753" s="20">
        <v>25</v>
      </c>
    </row>
    <row r="754" spans="1:23" ht="12.75">
      <c r="A754">
        <v>754</v>
      </c>
      <c r="B754" s="19" t="s">
        <v>831</v>
      </c>
      <c r="C754" s="19" t="s">
        <v>877</v>
      </c>
      <c r="D754" s="19" t="s">
        <v>785</v>
      </c>
      <c r="G754">
        <v>36.18261</v>
      </c>
      <c r="H754">
        <v>-106.98838</v>
      </c>
      <c r="I754" t="s">
        <v>832</v>
      </c>
      <c r="J754">
        <v>2859</v>
      </c>
      <c r="K754">
        <v>7328</v>
      </c>
      <c r="L754" s="20" t="s">
        <v>755</v>
      </c>
      <c r="M754" s="1">
        <v>31253</v>
      </c>
      <c r="N754">
        <v>7.1</v>
      </c>
      <c r="O754">
        <v>5782</v>
      </c>
      <c r="P754">
        <v>80</v>
      </c>
      <c r="Q754">
        <v>2082</v>
      </c>
      <c r="R754">
        <v>7</v>
      </c>
      <c r="S754">
        <v>24</v>
      </c>
      <c r="T754">
        <v>280</v>
      </c>
      <c r="U754">
        <v>0</v>
      </c>
      <c r="V754">
        <v>3184</v>
      </c>
      <c r="W754">
        <v>25</v>
      </c>
    </row>
    <row r="755" spans="1:23" ht="12.75">
      <c r="A755">
        <v>755</v>
      </c>
      <c r="B755" s="20" t="s">
        <v>833</v>
      </c>
      <c r="C755" s="20" t="s">
        <v>845</v>
      </c>
      <c r="D755" s="19" t="s">
        <v>785</v>
      </c>
      <c r="G755">
        <v>36.32975</v>
      </c>
      <c r="H755">
        <v>-107.47909</v>
      </c>
      <c r="I755" s="20" t="s">
        <v>834</v>
      </c>
      <c r="J755">
        <v>1618</v>
      </c>
      <c r="L755" s="20" t="s">
        <v>835</v>
      </c>
      <c r="M755" s="1">
        <v>23226</v>
      </c>
      <c r="N755" s="20">
        <v>8.2</v>
      </c>
      <c r="O755" s="20">
        <v>2120</v>
      </c>
      <c r="P755" s="20">
        <v>25</v>
      </c>
      <c r="Q755" s="20">
        <v>920</v>
      </c>
      <c r="S755">
        <v>0</v>
      </c>
      <c r="T755" s="20">
        <v>490</v>
      </c>
      <c r="V755" s="20">
        <v>55</v>
      </c>
      <c r="W755" s="20">
        <v>1480</v>
      </c>
    </row>
    <row r="756" spans="1:23" ht="12.75">
      <c r="A756">
        <v>756</v>
      </c>
      <c r="B756" s="20" t="s">
        <v>833</v>
      </c>
      <c r="C756" s="20" t="s">
        <v>845</v>
      </c>
      <c r="D756" s="19" t="s">
        <v>785</v>
      </c>
      <c r="G756">
        <v>36.32975</v>
      </c>
      <c r="H756">
        <v>-107.47909</v>
      </c>
      <c r="I756" s="20" t="s">
        <v>834</v>
      </c>
      <c r="J756">
        <v>1618</v>
      </c>
      <c r="L756" s="20" t="s">
        <v>835</v>
      </c>
      <c r="M756" s="1">
        <v>23226</v>
      </c>
      <c r="N756" s="20">
        <v>8.3</v>
      </c>
      <c r="O756" s="20">
        <v>2250</v>
      </c>
      <c r="P756" s="20">
        <v>25</v>
      </c>
      <c r="Q756" s="20">
        <v>900</v>
      </c>
      <c r="S756">
        <v>0</v>
      </c>
      <c r="T756" s="20">
        <v>490</v>
      </c>
      <c r="V756" s="20">
        <v>55</v>
      </c>
      <c r="W756" s="20">
        <v>1440</v>
      </c>
    </row>
    <row r="757" spans="2:23" ht="12.75">
      <c r="B757" s="3" t="s">
        <v>848</v>
      </c>
      <c r="C757" s="3" t="s">
        <v>854</v>
      </c>
      <c r="D757" s="19" t="s">
        <v>785</v>
      </c>
      <c r="G757">
        <v>36.34647</v>
      </c>
      <c r="H757">
        <v>-107.46897</v>
      </c>
      <c r="I757" t="s">
        <v>859</v>
      </c>
      <c r="J757">
        <v>2280</v>
      </c>
      <c r="K757">
        <v>6450</v>
      </c>
      <c r="L757" t="s">
        <v>865</v>
      </c>
      <c r="M757" s="1">
        <v>32853</v>
      </c>
      <c r="N757">
        <v>8.32</v>
      </c>
      <c r="O757">
        <v>17400</v>
      </c>
      <c r="P757">
        <v>241</v>
      </c>
      <c r="Q757">
        <v>6320</v>
      </c>
      <c r="S757">
        <v>24</v>
      </c>
      <c r="T757">
        <v>1220</v>
      </c>
      <c r="V757">
        <v>9585</v>
      </c>
      <c r="W757">
        <v>0</v>
      </c>
    </row>
    <row r="758" spans="2:23" ht="12.75">
      <c r="B758" s="3" t="s">
        <v>849</v>
      </c>
      <c r="C758" s="3" t="s">
        <v>855</v>
      </c>
      <c r="D758" s="19" t="s">
        <v>785</v>
      </c>
      <c r="G758">
        <v>36.42462</v>
      </c>
      <c r="H758">
        <v>-107.28887</v>
      </c>
      <c r="I758" t="s">
        <v>860</v>
      </c>
      <c r="J758">
        <v>3386</v>
      </c>
      <c r="K758">
        <v>6837</v>
      </c>
      <c r="L758" t="s">
        <v>865</v>
      </c>
      <c r="M758" s="1">
        <v>32890</v>
      </c>
      <c r="N758">
        <v>6.93</v>
      </c>
      <c r="O758">
        <v>40900</v>
      </c>
      <c r="P758">
        <v>241</v>
      </c>
      <c r="Q758">
        <v>15567</v>
      </c>
      <c r="S758">
        <v>39</v>
      </c>
      <c r="T758">
        <v>915</v>
      </c>
      <c r="V758">
        <v>24140</v>
      </c>
      <c r="W758">
        <v>0</v>
      </c>
    </row>
    <row r="759" spans="2:23" ht="12.75">
      <c r="B759" s="3" t="s">
        <v>850</v>
      </c>
      <c r="C759" s="3" t="s">
        <v>856</v>
      </c>
      <c r="D759" s="19" t="s">
        <v>785</v>
      </c>
      <c r="G759">
        <v>36.51278</v>
      </c>
      <c r="H759">
        <v>-107.78123</v>
      </c>
      <c r="I759" t="s">
        <v>861</v>
      </c>
      <c r="J759">
        <v>2155</v>
      </c>
      <c r="K759">
        <v>6327</v>
      </c>
      <c r="L759" t="s">
        <v>865</v>
      </c>
      <c r="M759" s="1">
        <v>32795</v>
      </c>
      <c r="N759">
        <v>6.83</v>
      </c>
      <c r="O759">
        <v>53000</v>
      </c>
      <c r="P759">
        <v>561</v>
      </c>
      <c r="Q759">
        <v>19500</v>
      </c>
      <c r="S759">
        <v>365</v>
      </c>
      <c r="T759">
        <v>793</v>
      </c>
      <c r="V759">
        <v>31728</v>
      </c>
      <c r="W759">
        <v>0</v>
      </c>
    </row>
    <row r="760" spans="2:23" ht="12.75">
      <c r="B760" s="3" t="s">
        <v>851</v>
      </c>
      <c r="C760" s="3" t="s">
        <v>857</v>
      </c>
      <c r="D760" s="19" t="s">
        <v>785</v>
      </c>
      <c r="G760">
        <v>36.2657051653994</v>
      </c>
      <c r="H760">
        <v>-107.441516540624</v>
      </c>
      <c r="I760" t="s">
        <v>862</v>
      </c>
      <c r="J760">
        <v>2161</v>
      </c>
      <c r="K760">
        <v>6619</v>
      </c>
      <c r="L760" t="s">
        <v>865</v>
      </c>
      <c r="M760" s="1">
        <v>32793</v>
      </c>
      <c r="N760">
        <v>7.26</v>
      </c>
      <c r="O760">
        <v>45350</v>
      </c>
      <c r="P760">
        <v>561</v>
      </c>
      <c r="Q760">
        <v>16652</v>
      </c>
      <c r="S760">
        <v>219</v>
      </c>
      <c r="T760">
        <v>1525</v>
      </c>
      <c r="V760">
        <v>26410</v>
      </c>
      <c r="W760">
        <v>0</v>
      </c>
    </row>
    <row r="761" spans="2:23" ht="12.75">
      <c r="B761" s="3" t="s">
        <v>851</v>
      </c>
      <c r="C761" s="3" t="s">
        <v>857</v>
      </c>
      <c r="D761" s="19" t="s">
        <v>785</v>
      </c>
      <c r="G761">
        <v>36.2657051653994</v>
      </c>
      <c r="H761">
        <v>-107.441516540624</v>
      </c>
      <c r="I761" t="s">
        <v>862</v>
      </c>
      <c r="J761">
        <v>2161</v>
      </c>
      <c r="K761">
        <v>6619</v>
      </c>
      <c r="L761" t="s">
        <v>865</v>
      </c>
      <c r="M761" s="1">
        <v>32888</v>
      </c>
      <c r="N761">
        <v>6.6</v>
      </c>
      <c r="O761">
        <v>35500</v>
      </c>
      <c r="P761">
        <v>721</v>
      </c>
      <c r="Q761">
        <v>12687</v>
      </c>
      <c r="S761">
        <v>194</v>
      </c>
      <c r="T761">
        <v>976</v>
      </c>
      <c r="V761">
        <v>20945</v>
      </c>
      <c r="W761">
        <v>0</v>
      </c>
    </row>
    <row r="762" spans="2:23" ht="12.75">
      <c r="B762" s="3" t="s">
        <v>852</v>
      </c>
      <c r="D762" s="19" t="s">
        <v>785</v>
      </c>
      <c r="G762">
        <v>36.438</v>
      </c>
      <c r="H762">
        <v>-107.154</v>
      </c>
      <c r="I762" t="s">
        <v>863</v>
      </c>
      <c r="J762">
        <v>4107</v>
      </c>
      <c r="K762">
        <v>7374</v>
      </c>
      <c r="L762" t="s">
        <v>865</v>
      </c>
      <c r="M762" s="1">
        <v>32853</v>
      </c>
      <c r="N762">
        <v>6.53</v>
      </c>
      <c r="O762">
        <v>47770</v>
      </c>
      <c r="P762">
        <v>1804</v>
      </c>
      <c r="Q762">
        <v>16419</v>
      </c>
      <c r="S762">
        <v>146</v>
      </c>
      <c r="T762">
        <v>549</v>
      </c>
      <c r="V762">
        <v>28755</v>
      </c>
      <c r="W762">
        <v>0</v>
      </c>
    </row>
    <row r="763" spans="2:23" ht="12.75">
      <c r="B763" s="3" t="s">
        <v>853</v>
      </c>
      <c r="C763" s="3" t="s">
        <v>858</v>
      </c>
      <c r="D763" s="19" t="s">
        <v>785</v>
      </c>
      <c r="G763">
        <v>36.40951</v>
      </c>
      <c r="H763">
        <v>-107.15305</v>
      </c>
      <c r="I763" t="s">
        <v>864</v>
      </c>
      <c r="J763">
        <v>3837</v>
      </c>
      <c r="K763">
        <v>7145</v>
      </c>
      <c r="L763" t="s">
        <v>865</v>
      </c>
      <c r="M763" s="1">
        <v>33004</v>
      </c>
      <c r="N763">
        <v>7</v>
      </c>
      <c r="O763">
        <v>15528</v>
      </c>
      <c r="P763">
        <v>120</v>
      </c>
      <c r="Q763">
        <v>5644</v>
      </c>
      <c r="R763">
        <v>150</v>
      </c>
      <c r="S763">
        <v>51</v>
      </c>
      <c r="T763">
        <v>488</v>
      </c>
      <c r="V763">
        <v>8500</v>
      </c>
      <c r="W763">
        <v>575</v>
      </c>
    </row>
    <row r="764" spans="2:23" ht="12.75">
      <c r="B764" s="3" t="s">
        <v>853</v>
      </c>
      <c r="C764" s="3" t="s">
        <v>858</v>
      </c>
      <c r="D764" s="19" t="s">
        <v>785</v>
      </c>
      <c r="G764">
        <v>36.40951</v>
      </c>
      <c r="H764">
        <v>-107.15305</v>
      </c>
      <c r="I764" t="s">
        <v>864</v>
      </c>
      <c r="J764">
        <v>3837</v>
      </c>
      <c r="K764">
        <v>7145</v>
      </c>
      <c r="L764" t="s">
        <v>865</v>
      </c>
      <c r="M764" s="1">
        <v>33000</v>
      </c>
      <c r="N764">
        <v>7</v>
      </c>
      <c r="O764">
        <v>13148</v>
      </c>
      <c r="P764">
        <v>180</v>
      </c>
      <c r="Q764">
        <v>4667</v>
      </c>
      <c r="R764">
        <v>150</v>
      </c>
      <c r="S764">
        <v>49</v>
      </c>
      <c r="T764">
        <v>427</v>
      </c>
      <c r="V764">
        <v>7200</v>
      </c>
      <c r="W764">
        <v>475</v>
      </c>
    </row>
    <row r="765" spans="2:23" ht="12.75">
      <c r="B765" s="3" t="s">
        <v>807</v>
      </c>
      <c r="D765" t="s">
        <v>785</v>
      </c>
      <c r="G765">
        <v>36.2597</v>
      </c>
      <c r="H765">
        <v>-107.3423</v>
      </c>
      <c r="I765" t="s">
        <v>808</v>
      </c>
      <c r="J765">
        <v>5199</v>
      </c>
      <c r="K765">
        <v>6725</v>
      </c>
      <c r="L765" t="s">
        <v>551</v>
      </c>
      <c r="M765" s="1">
        <v>26863</v>
      </c>
      <c r="N765">
        <v>8.1</v>
      </c>
      <c r="O765">
        <v>1107</v>
      </c>
      <c r="P765">
        <v>60</v>
      </c>
      <c r="Q765">
        <v>297</v>
      </c>
      <c r="S765">
        <v>18</v>
      </c>
      <c r="T765">
        <v>190</v>
      </c>
      <c r="V765">
        <v>21</v>
      </c>
      <c r="W765">
        <v>480</v>
      </c>
    </row>
    <row r="766" spans="2:23" ht="12.75">
      <c r="B766" s="3" t="s">
        <v>807</v>
      </c>
      <c r="D766" t="s">
        <v>785</v>
      </c>
      <c r="G766">
        <v>36.2597</v>
      </c>
      <c r="H766">
        <v>-107.3423</v>
      </c>
      <c r="I766" t="s">
        <v>808</v>
      </c>
      <c r="J766">
        <v>4715</v>
      </c>
      <c r="K766">
        <v>6725</v>
      </c>
      <c r="L766" t="s">
        <v>557</v>
      </c>
      <c r="M766" s="1">
        <v>26861</v>
      </c>
      <c r="N766">
        <v>7.6</v>
      </c>
      <c r="O766">
        <v>5108</v>
      </c>
      <c r="P766">
        <v>420</v>
      </c>
      <c r="Q766">
        <v>1550</v>
      </c>
      <c r="S766">
        <v>70</v>
      </c>
      <c r="T766">
        <v>260</v>
      </c>
      <c r="V766">
        <v>1222</v>
      </c>
      <c r="W766">
        <v>1800</v>
      </c>
    </row>
    <row r="767" spans="2:23" ht="12.75">
      <c r="B767" s="3" t="s">
        <v>807</v>
      </c>
      <c r="D767" t="s">
        <v>785</v>
      </c>
      <c r="G767">
        <v>36.2597</v>
      </c>
      <c r="H767">
        <v>-107.3423</v>
      </c>
      <c r="I767" t="s">
        <v>808</v>
      </c>
      <c r="J767">
        <v>2513</v>
      </c>
      <c r="K767">
        <v>6725</v>
      </c>
      <c r="L767" t="s">
        <v>563</v>
      </c>
      <c r="M767" s="1">
        <v>26857</v>
      </c>
      <c r="N767">
        <v>8.7</v>
      </c>
      <c r="O767">
        <v>5204</v>
      </c>
      <c r="P767">
        <v>16</v>
      </c>
      <c r="Q767">
        <v>1674</v>
      </c>
      <c r="S767">
        <v>48</v>
      </c>
      <c r="T767">
        <v>1520</v>
      </c>
      <c r="V767">
        <v>1278</v>
      </c>
      <c r="W767">
        <v>345</v>
      </c>
    </row>
    <row r="768" spans="2:23" ht="12.75">
      <c r="B768" s="3" t="s">
        <v>866</v>
      </c>
      <c r="D768" t="s">
        <v>785</v>
      </c>
      <c r="G768">
        <v>36.4254</v>
      </c>
      <c r="H768">
        <v>-107.4514</v>
      </c>
      <c r="I768" t="s">
        <v>868</v>
      </c>
      <c r="J768">
        <v>1346</v>
      </c>
      <c r="K768">
        <v>6785</v>
      </c>
      <c r="L768" t="s">
        <v>567</v>
      </c>
      <c r="M768" s="1">
        <v>26882</v>
      </c>
      <c r="N768">
        <v>8.3</v>
      </c>
      <c r="O768">
        <v>616</v>
      </c>
      <c r="P768">
        <v>0</v>
      </c>
      <c r="Q768">
        <v>275</v>
      </c>
      <c r="S768">
        <v>0</v>
      </c>
      <c r="T768">
        <v>185</v>
      </c>
      <c r="V768">
        <v>15</v>
      </c>
      <c r="W768">
        <v>325</v>
      </c>
    </row>
    <row r="769" spans="2:23" ht="12.75">
      <c r="B769" s="3" t="s">
        <v>866</v>
      </c>
      <c r="D769" t="s">
        <v>785</v>
      </c>
      <c r="G769">
        <v>36.4254</v>
      </c>
      <c r="H769">
        <v>-107.4514</v>
      </c>
      <c r="J769">
        <v>1346</v>
      </c>
      <c r="K769">
        <v>6785</v>
      </c>
      <c r="L769" t="s">
        <v>567</v>
      </c>
      <c r="M769" s="1">
        <v>26716</v>
      </c>
      <c r="N769">
        <v>9</v>
      </c>
      <c r="O769">
        <v>664</v>
      </c>
      <c r="P769">
        <v>0</v>
      </c>
      <c r="Q769">
        <v>400</v>
      </c>
      <c r="S769">
        <v>0</v>
      </c>
      <c r="T769">
        <v>225</v>
      </c>
      <c r="V769">
        <v>20</v>
      </c>
      <c r="W769">
        <v>565</v>
      </c>
    </row>
    <row r="770" spans="2:23" ht="12.75">
      <c r="B770" s="3" t="s">
        <v>866</v>
      </c>
      <c r="D770" t="s">
        <v>785</v>
      </c>
      <c r="G770">
        <v>36.4254</v>
      </c>
      <c r="H770">
        <v>-107.4514</v>
      </c>
      <c r="J770">
        <v>1346</v>
      </c>
      <c r="K770">
        <v>6785</v>
      </c>
      <c r="L770" t="s">
        <v>567</v>
      </c>
      <c r="M770" s="1">
        <v>29665</v>
      </c>
      <c r="N770">
        <v>8.8</v>
      </c>
      <c r="O770">
        <v>558</v>
      </c>
      <c r="P770">
        <v>0</v>
      </c>
      <c r="Q770">
        <v>199</v>
      </c>
      <c r="S770">
        <v>0</v>
      </c>
      <c r="T770">
        <v>185</v>
      </c>
      <c r="V770">
        <v>6</v>
      </c>
      <c r="W770">
        <v>250</v>
      </c>
    </row>
    <row r="771" spans="2:23" ht="12.75">
      <c r="B771" s="3" t="s">
        <v>866</v>
      </c>
      <c r="D771" t="s">
        <v>785</v>
      </c>
      <c r="G771">
        <v>36.4254</v>
      </c>
      <c r="H771">
        <v>-107.4514</v>
      </c>
      <c r="J771">
        <v>1346</v>
      </c>
      <c r="K771">
        <v>6785</v>
      </c>
      <c r="L771" t="s">
        <v>567</v>
      </c>
      <c r="M771" s="1">
        <v>27277</v>
      </c>
      <c r="N771">
        <v>8.9</v>
      </c>
      <c r="O771">
        <v>612</v>
      </c>
      <c r="P771">
        <v>4</v>
      </c>
      <c r="Q771">
        <v>227</v>
      </c>
      <c r="S771">
        <v>0</v>
      </c>
      <c r="T771">
        <v>220</v>
      </c>
      <c r="V771">
        <v>18</v>
      </c>
      <c r="W771">
        <v>272</v>
      </c>
    </row>
    <row r="772" spans="2:23" ht="12.75">
      <c r="B772" s="3" t="s">
        <v>866</v>
      </c>
      <c r="D772" t="s">
        <v>785</v>
      </c>
      <c r="G772">
        <v>36.4254</v>
      </c>
      <c r="H772">
        <v>-107.4514</v>
      </c>
      <c r="J772">
        <v>1346</v>
      </c>
      <c r="K772">
        <v>6785</v>
      </c>
      <c r="L772" t="s">
        <v>567</v>
      </c>
      <c r="M772" s="1">
        <v>26973</v>
      </c>
      <c r="N772">
        <v>9.1</v>
      </c>
      <c r="O772">
        <v>618</v>
      </c>
      <c r="P772">
        <v>4.8</v>
      </c>
      <c r="Q772">
        <v>350</v>
      </c>
      <c r="S772">
        <v>0</v>
      </c>
      <c r="T772">
        <v>210</v>
      </c>
      <c r="V772">
        <v>15</v>
      </c>
      <c r="W772">
        <v>540</v>
      </c>
    </row>
    <row r="773" spans="2:23" ht="12.75">
      <c r="B773" s="3" t="s">
        <v>867</v>
      </c>
      <c r="D773" t="s">
        <v>785</v>
      </c>
      <c r="G773">
        <v>36.3206</v>
      </c>
      <c r="H773">
        <v>-107.4335</v>
      </c>
      <c r="I773" t="s">
        <v>869</v>
      </c>
      <c r="J773">
        <v>1346</v>
      </c>
      <c r="K773">
        <v>6425</v>
      </c>
      <c r="L773" t="s">
        <v>568</v>
      </c>
      <c r="M773" s="1">
        <v>30629</v>
      </c>
      <c r="N773">
        <v>8.7</v>
      </c>
      <c r="O773">
        <v>1966</v>
      </c>
      <c r="P773">
        <v>27</v>
      </c>
      <c r="Q773">
        <v>754</v>
      </c>
      <c r="S773">
        <v>0</v>
      </c>
      <c r="T773">
        <v>537</v>
      </c>
      <c r="V773">
        <v>48</v>
      </c>
      <c r="W773">
        <v>1040</v>
      </c>
    </row>
    <row r="774" spans="2:23" ht="12.75">
      <c r="B774" s="3" t="s">
        <v>807</v>
      </c>
      <c r="D774" t="s">
        <v>785</v>
      </c>
      <c r="G774">
        <v>36.2597</v>
      </c>
      <c r="H774">
        <v>-107.3423</v>
      </c>
      <c r="I774" t="s">
        <v>808</v>
      </c>
      <c r="J774">
        <v>3674</v>
      </c>
      <c r="K774">
        <v>6725</v>
      </c>
      <c r="L774" t="s">
        <v>674</v>
      </c>
      <c r="M774" s="1">
        <v>26857</v>
      </c>
      <c r="N774">
        <v>8.4</v>
      </c>
      <c r="O774">
        <v>2759</v>
      </c>
      <c r="P774">
        <v>36</v>
      </c>
      <c r="Q774">
        <v>849</v>
      </c>
      <c r="S774">
        <v>28</v>
      </c>
      <c r="T774">
        <v>305</v>
      </c>
      <c r="V774">
        <v>128</v>
      </c>
      <c r="W774">
        <v>1365</v>
      </c>
    </row>
    <row r="775" spans="2:23" ht="12.75">
      <c r="B775" t="s">
        <v>882</v>
      </c>
      <c r="D775" s="11" t="s">
        <v>888</v>
      </c>
      <c r="G775" s="3">
        <v>36.834</v>
      </c>
      <c r="H775">
        <v>-107.60567</v>
      </c>
      <c r="J775">
        <v>3216</v>
      </c>
      <c r="L775" t="s">
        <v>865</v>
      </c>
      <c r="M775" s="1">
        <v>32874</v>
      </c>
      <c r="N775">
        <v>7.62</v>
      </c>
      <c r="O775" s="24">
        <v>21970</v>
      </c>
      <c r="P775">
        <v>37.7</v>
      </c>
      <c r="Q775" s="24">
        <v>6160</v>
      </c>
      <c r="R775">
        <v>19.5</v>
      </c>
      <c r="S775">
        <v>27.4</v>
      </c>
      <c r="T775" s="24">
        <v>14601</v>
      </c>
      <c r="V775" s="24">
        <v>1000</v>
      </c>
      <c r="W775">
        <v>5</v>
      </c>
    </row>
    <row r="776" spans="2:23" ht="12.75">
      <c r="B776" t="s">
        <v>883</v>
      </c>
      <c r="D776" s="11" t="s">
        <v>888</v>
      </c>
      <c r="G776" s="3">
        <v>36.90409</v>
      </c>
      <c r="H776">
        <v>-107.5819</v>
      </c>
      <c r="J776">
        <v>3346</v>
      </c>
      <c r="L776" t="s">
        <v>865</v>
      </c>
      <c r="M776" s="1">
        <v>32874</v>
      </c>
      <c r="N776">
        <v>7.89</v>
      </c>
      <c r="O776" s="24">
        <v>13030</v>
      </c>
      <c r="P776">
        <v>24.4</v>
      </c>
      <c r="Q776" s="24">
        <v>3560</v>
      </c>
      <c r="R776">
        <v>13.2</v>
      </c>
      <c r="S776">
        <v>17.3</v>
      </c>
      <c r="T776" s="24">
        <v>8940</v>
      </c>
      <c r="V776">
        <v>396</v>
      </c>
      <c r="W776">
        <v>5</v>
      </c>
    </row>
    <row r="777" spans="2:23" ht="12.75">
      <c r="B777" t="s">
        <v>884</v>
      </c>
      <c r="D777" s="11" t="s">
        <v>888</v>
      </c>
      <c r="G777" s="3">
        <v>36.94456</v>
      </c>
      <c r="H777">
        <v>-107.8837</v>
      </c>
      <c r="J777">
        <v>2813</v>
      </c>
      <c r="L777" t="s">
        <v>865</v>
      </c>
      <c r="M777" s="1">
        <v>32874</v>
      </c>
      <c r="N777">
        <v>8.06</v>
      </c>
      <c r="O777" s="24">
        <v>20110</v>
      </c>
      <c r="P777">
        <v>23.6</v>
      </c>
      <c r="Q777" s="24">
        <v>5820</v>
      </c>
      <c r="R777">
        <v>33.3</v>
      </c>
      <c r="S777">
        <v>15.5</v>
      </c>
      <c r="T777" s="24">
        <v>12883</v>
      </c>
      <c r="V777" s="24">
        <v>1240</v>
      </c>
      <c r="W777">
        <v>5</v>
      </c>
    </row>
    <row r="778" spans="2:23" ht="12.75">
      <c r="B778" t="s">
        <v>885</v>
      </c>
      <c r="D778" s="11" t="s">
        <v>888</v>
      </c>
      <c r="G778" s="3">
        <v>36.82871</v>
      </c>
      <c r="H778">
        <v>-107.78</v>
      </c>
      <c r="J778">
        <v>2944</v>
      </c>
      <c r="L778" t="s">
        <v>865</v>
      </c>
      <c r="M778" s="1">
        <v>32874</v>
      </c>
      <c r="N778">
        <v>8.02</v>
      </c>
      <c r="O778" s="24">
        <v>28210</v>
      </c>
      <c r="P778">
        <v>28.1</v>
      </c>
      <c r="Q778" s="24">
        <v>8140</v>
      </c>
      <c r="R778">
        <v>53.1</v>
      </c>
      <c r="S778">
        <v>15.1</v>
      </c>
      <c r="T778" s="24">
        <v>17295</v>
      </c>
      <c r="V778" s="24">
        <v>2550</v>
      </c>
      <c r="W778">
        <v>5</v>
      </c>
    </row>
    <row r="779" spans="2:23" ht="12.75">
      <c r="B779" t="s">
        <v>886</v>
      </c>
      <c r="D779" s="11" t="s">
        <v>888</v>
      </c>
      <c r="G779" s="3">
        <v>36.36172</v>
      </c>
      <c r="H779">
        <v>-108.058225</v>
      </c>
      <c r="J779">
        <v>1092</v>
      </c>
      <c r="L779" t="s">
        <v>865</v>
      </c>
      <c r="M779" s="1">
        <v>32874</v>
      </c>
      <c r="N779">
        <v>7.39</v>
      </c>
      <c r="O779" s="24">
        <v>14330</v>
      </c>
      <c r="P779">
        <v>128</v>
      </c>
      <c r="Q779" s="24">
        <v>5290</v>
      </c>
      <c r="R779">
        <v>22.5</v>
      </c>
      <c r="S779">
        <v>36.4</v>
      </c>
      <c r="T779">
        <v>722</v>
      </c>
      <c r="V779" s="24">
        <v>8090</v>
      </c>
      <c r="W779">
        <v>5</v>
      </c>
    </row>
    <row r="780" spans="2:23" ht="12.75">
      <c r="B780" t="s">
        <v>887</v>
      </c>
      <c r="D780" s="11" t="s">
        <v>888</v>
      </c>
      <c r="G780" s="3">
        <v>36.50308</v>
      </c>
      <c r="H780">
        <v>-108.23528</v>
      </c>
      <c r="J780">
        <v>1427</v>
      </c>
      <c r="L780" t="s">
        <v>865</v>
      </c>
      <c r="M780" s="1">
        <v>32874</v>
      </c>
      <c r="N780">
        <v>7.33</v>
      </c>
      <c r="O780" s="24">
        <v>16190</v>
      </c>
      <c r="P780">
        <v>246</v>
      </c>
      <c r="Q780" s="24">
        <v>5750</v>
      </c>
      <c r="R780">
        <v>27.5</v>
      </c>
      <c r="S780">
        <v>57.7</v>
      </c>
      <c r="T780">
        <v>468</v>
      </c>
      <c r="V780" s="24">
        <v>9590</v>
      </c>
      <c r="W780">
        <v>10.4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0"/>
  <sheetViews>
    <sheetView zoomScalePageLayoutView="0" workbookViewId="0" topLeftCell="A1">
      <pane ySplit="1" topLeftCell="A301" activePane="bottomLeft" state="frozen"/>
      <selection pane="topLeft" activeCell="A1" sqref="A1"/>
      <selection pane="bottomLeft" activeCell="K1" sqref="K1:K16384"/>
    </sheetView>
  </sheetViews>
  <sheetFormatPr defaultColWidth="9.140625" defaultRowHeight="12.75"/>
  <cols>
    <col min="2" max="2" width="9.140625" style="3" customWidth="1"/>
    <col min="11" max="11" width="9.140625" style="3" customWidth="1"/>
    <col min="12" max="12" width="10.140625" style="14" customWidth="1"/>
    <col min="13" max="23" width="9.140625" style="3" customWidth="1"/>
  </cols>
  <sheetData>
    <row r="1" spans="1:22" ht="12.75">
      <c r="A1" t="s">
        <v>0</v>
      </c>
      <c r="B1" s="3" t="s">
        <v>1</v>
      </c>
      <c r="C1" t="s">
        <v>3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496</v>
      </c>
      <c r="K1" s="3" t="s">
        <v>4</v>
      </c>
      <c r="L1" s="14" t="s">
        <v>2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</row>
    <row r="2" spans="1:22" ht="12.75">
      <c r="A2">
        <v>494</v>
      </c>
      <c r="B2" t="s">
        <v>584</v>
      </c>
      <c r="C2" t="s">
        <v>585</v>
      </c>
      <c r="F2">
        <v>35.68094</v>
      </c>
      <c r="G2">
        <v>-107.1123</v>
      </c>
      <c r="I2">
        <v>6952</v>
      </c>
      <c r="K2" s="3" t="s">
        <v>586</v>
      </c>
      <c r="L2" s="1"/>
      <c r="M2">
        <v>7.4</v>
      </c>
      <c r="N2">
        <v>18803</v>
      </c>
      <c r="O2">
        <v>553</v>
      </c>
      <c r="P2">
        <v>6041</v>
      </c>
      <c r="Q2"/>
      <c r="R2">
        <v>71</v>
      </c>
      <c r="S2">
        <v>255</v>
      </c>
      <c r="T2"/>
      <c r="U2">
        <v>5700</v>
      </c>
      <c r="V2">
        <v>6312</v>
      </c>
    </row>
    <row r="3" spans="1:22" ht="12.75">
      <c r="A3">
        <v>495</v>
      </c>
      <c r="B3" t="s">
        <v>587</v>
      </c>
      <c r="C3" t="s">
        <v>585</v>
      </c>
      <c r="F3">
        <v>36.40126</v>
      </c>
      <c r="G3">
        <v>-108.0363</v>
      </c>
      <c r="I3">
        <v>11430</v>
      </c>
      <c r="K3" s="3" t="s">
        <v>586</v>
      </c>
      <c r="L3" s="1"/>
      <c r="M3">
        <v>7.5</v>
      </c>
      <c r="N3">
        <v>11525</v>
      </c>
      <c r="O3">
        <v>250</v>
      </c>
      <c r="P3">
        <v>3691</v>
      </c>
      <c r="Q3"/>
      <c r="R3">
        <v>20</v>
      </c>
      <c r="S3">
        <v>207</v>
      </c>
      <c r="T3"/>
      <c r="U3">
        <v>820</v>
      </c>
      <c r="V3">
        <v>6642</v>
      </c>
    </row>
    <row r="4" spans="1:22" ht="12.75">
      <c r="A4">
        <v>496</v>
      </c>
      <c r="B4" t="s">
        <v>588</v>
      </c>
      <c r="C4" t="s">
        <v>585</v>
      </c>
      <c r="F4">
        <v>36.97721</v>
      </c>
      <c r="G4">
        <v>-107.12494</v>
      </c>
      <c r="I4">
        <v>11553</v>
      </c>
      <c r="K4" s="3" t="s">
        <v>586</v>
      </c>
      <c r="L4" s="1"/>
      <c r="M4">
        <v>6.9</v>
      </c>
      <c r="N4">
        <v>3209</v>
      </c>
      <c r="O4">
        <v>106.32</v>
      </c>
      <c r="P4">
        <v>900.69</v>
      </c>
      <c r="Q4"/>
      <c r="R4">
        <v>19.06</v>
      </c>
      <c r="S4">
        <v>159.48</v>
      </c>
      <c r="T4"/>
      <c r="U4">
        <v>168.5</v>
      </c>
      <c r="V4">
        <v>1855.55</v>
      </c>
    </row>
    <row r="5" spans="1:22" ht="12.75">
      <c r="A5">
        <v>497</v>
      </c>
      <c r="B5" t="s">
        <v>588</v>
      </c>
      <c r="C5" t="s">
        <v>585</v>
      </c>
      <c r="F5">
        <v>36.97721</v>
      </c>
      <c r="G5">
        <v>-107.12494</v>
      </c>
      <c r="I5">
        <v>11553</v>
      </c>
      <c r="K5" s="3" t="s">
        <v>586</v>
      </c>
      <c r="L5" s="1"/>
      <c r="M5">
        <v>7.1</v>
      </c>
      <c r="N5">
        <v>3262</v>
      </c>
      <c r="O5">
        <v>132.4</v>
      </c>
      <c r="P5">
        <v>885.65</v>
      </c>
      <c r="Q5"/>
      <c r="R5">
        <v>18.05</v>
      </c>
      <c r="S5">
        <v>214.64</v>
      </c>
      <c r="T5"/>
      <c r="U5">
        <v>156.47</v>
      </c>
      <c r="V5">
        <v>1855.55</v>
      </c>
    </row>
    <row r="6" spans="1:22" ht="12.75">
      <c r="A6">
        <v>498</v>
      </c>
      <c r="B6" t="s">
        <v>588</v>
      </c>
      <c r="C6" t="s">
        <v>585</v>
      </c>
      <c r="F6">
        <v>36.97721</v>
      </c>
      <c r="G6">
        <v>-107.12494</v>
      </c>
      <c r="I6">
        <v>11553</v>
      </c>
      <c r="K6" s="3" t="s">
        <v>586</v>
      </c>
      <c r="L6" s="1"/>
      <c r="M6">
        <v>7.5</v>
      </c>
      <c r="N6">
        <v>2936</v>
      </c>
      <c r="O6">
        <v>66.2</v>
      </c>
      <c r="P6">
        <v>858.57</v>
      </c>
      <c r="Q6"/>
      <c r="R6">
        <v>10.03</v>
      </c>
      <c r="S6">
        <v>268.8</v>
      </c>
      <c r="T6"/>
      <c r="U6">
        <v>128.38</v>
      </c>
      <c r="V6">
        <v>1604.8</v>
      </c>
    </row>
    <row r="7" spans="1:22" ht="12.75">
      <c r="A7">
        <v>499</v>
      </c>
      <c r="B7" t="s">
        <v>588</v>
      </c>
      <c r="C7" t="s">
        <v>585</v>
      </c>
      <c r="F7">
        <v>36.97721</v>
      </c>
      <c r="G7">
        <v>-107.12494</v>
      </c>
      <c r="I7">
        <v>11553</v>
      </c>
      <c r="K7" s="3" t="s">
        <v>586</v>
      </c>
      <c r="L7" s="1"/>
      <c r="M7">
        <v>7.3</v>
      </c>
      <c r="N7">
        <v>3212</v>
      </c>
      <c r="O7">
        <v>100.3</v>
      </c>
      <c r="P7">
        <v>898.69</v>
      </c>
      <c r="Q7"/>
      <c r="R7">
        <v>13.04</v>
      </c>
      <c r="S7">
        <v>367.1</v>
      </c>
      <c r="T7"/>
      <c r="U7">
        <v>128.38</v>
      </c>
      <c r="V7">
        <v>1705.1</v>
      </c>
    </row>
    <row r="8" spans="1:22" ht="12.75">
      <c r="A8">
        <v>500</v>
      </c>
      <c r="B8">
        <v>3004320944</v>
      </c>
      <c r="C8" t="s">
        <v>589</v>
      </c>
      <c r="F8">
        <v>35.93117</v>
      </c>
      <c r="G8">
        <v>-107.24288</v>
      </c>
      <c r="I8">
        <v>6100</v>
      </c>
      <c r="K8" s="3" t="s">
        <v>586</v>
      </c>
      <c r="L8" s="1">
        <v>35866</v>
      </c>
      <c r="M8">
        <v>7.37</v>
      </c>
      <c r="N8">
        <v>8899</v>
      </c>
      <c r="O8">
        <v>120</v>
      </c>
      <c r="P8">
        <v>2792</v>
      </c>
      <c r="Q8"/>
      <c r="R8">
        <v>7</v>
      </c>
      <c r="S8">
        <v>415</v>
      </c>
      <c r="T8"/>
      <c r="U8">
        <v>739</v>
      </c>
      <c r="V8">
        <v>4826</v>
      </c>
    </row>
    <row r="9" spans="1:22" ht="12.75">
      <c r="A9">
        <v>720</v>
      </c>
      <c r="B9" t="s">
        <v>837</v>
      </c>
      <c r="C9" s="19" t="s">
        <v>785</v>
      </c>
      <c r="F9">
        <v>36.7376909772</v>
      </c>
      <c r="G9">
        <v>-107.39582319</v>
      </c>
      <c r="H9" t="s">
        <v>786</v>
      </c>
      <c r="I9">
        <v>8874</v>
      </c>
      <c r="J9">
        <v>6498</v>
      </c>
      <c r="K9" s="3" t="s">
        <v>586</v>
      </c>
      <c r="L9" s="1">
        <v>22437</v>
      </c>
      <c r="M9">
        <v>8.5</v>
      </c>
      <c r="N9">
        <v>1574</v>
      </c>
      <c r="O9">
        <v>21</v>
      </c>
      <c r="P9">
        <v>477</v>
      </c>
      <c r="Q9"/>
      <c r="R9">
        <v>7</v>
      </c>
      <c r="S9">
        <v>194</v>
      </c>
      <c r="T9"/>
      <c r="U9">
        <v>55</v>
      </c>
      <c r="V9">
        <v>842</v>
      </c>
    </row>
    <row r="10" spans="1:22" ht="12.75">
      <c r="A10" s="2">
        <v>1</v>
      </c>
      <c r="B10" s="3">
        <v>628</v>
      </c>
      <c r="C10" s="2" t="s">
        <v>264</v>
      </c>
      <c r="F10">
        <v>35.5316666666667</v>
      </c>
      <c r="G10">
        <v>-108.274166666667</v>
      </c>
      <c r="H10" t="s">
        <v>265</v>
      </c>
      <c r="I10">
        <v>1495</v>
      </c>
      <c r="J10">
        <v>7520</v>
      </c>
      <c r="K10" s="3" t="s">
        <v>550</v>
      </c>
      <c r="L10" s="14">
        <v>25729</v>
      </c>
      <c r="M10" s="3">
        <v>9.4</v>
      </c>
      <c r="N10" s="3">
        <v>249</v>
      </c>
      <c r="O10" s="3">
        <v>2</v>
      </c>
      <c r="P10" s="3">
        <v>170</v>
      </c>
      <c r="Q10" s="3">
        <v>3</v>
      </c>
      <c r="R10" s="3">
        <v>0.6</v>
      </c>
      <c r="S10" s="3">
        <v>180</v>
      </c>
      <c r="T10" s="3">
        <v>68</v>
      </c>
      <c r="U10" s="3">
        <v>34</v>
      </c>
      <c r="V10" s="3">
        <v>63</v>
      </c>
    </row>
    <row r="11" spans="1:22" ht="12.75">
      <c r="A11" s="2">
        <v>2</v>
      </c>
      <c r="B11" s="3">
        <v>883</v>
      </c>
      <c r="C11" s="2" t="s">
        <v>264</v>
      </c>
      <c r="F11">
        <v>35.5886111111111</v>
      </c>
      <c r="G11">
        <v>-108.480555555556</v>
      </c>
      <c r="H11" t="s">
        <v>266</v>
      </c>
      <c r="I11">
        <v>1052</v>
      </c>
      <c r="J11">
        <v>7115</v>
      </c>
      <c r="K11" s="3" t="s">
        <v>550</v>
      </c>
      <c r="L11" s="14">
        <v>27073</v>
      </c>
      <c r="M11" s="3">
        <v>8.5</v>
      </c>
      <c r="N11" s="3">
        <v>303</v>
      </c>
      <c r="O11" s="3">
        <v>20</v>
      </c>
      <c r="P11" s="3">
        <v>100</v>
      </c>
      <c r="Q11" s="3">
        <v>2</v>
      </c>
      <c r="R11" s="3">
        <v>1.6</v>
      </c>
      <c r="S11" s="3">
        <v>250</v>
      </c>
      <c r="T11" s="3">
        <v>14</v>
      </c>
      <c r="U11" s="3">
        <v>14</v>
      </c>
      <c r="V11" s="3">
        <v>29</v>
      </c>
    </row>
    <row r="12" spans="1:22" ht="12.75">
      <c r="A12" s="2">
        <v>3</v>
      </c>
      <c r="B12" s="3">
        <v>1244</v>
      </c>
      <c r="C12" s="2" t="s">
        <v>264</v>
      </c>
      <c r="F12">
        <v>35.9225</v>
      </c>
      <c r="G12">
        <v>-107.492777777778</v>
      </c>
      <c r="H12" t="s">
        <v>267</v>
      </c>
      <c r="I12">
        <v>4992</v>
      </c>
      <c r="J12">
        <v>6633</v>
      </c>
      <c r="K12" s="3" t="s">
        <v>550</v>
      </c>
      <c r="L12" s="14">
        <v>27508</v>
      </c>
      <c r="N12" s="3">
        <v>2740</v>
      </c>
      <c r="O12" s="3">
        <v>67</v>
      </c>
      <c r="P12" s="3">
        <v>850</v>
      </c>
      <c r="Q12" s="3">
        <v>8.9</v>
      </c>
      <c r="R12" s="3">
        <v>5.8</v>
      </c>
      <c r="S12" s="3">
        <v>615</v>
      </c>
      <c r="U12" s="3">
        <v>62</v>
      </c>
      <c r="V12" s="3">
        <v>1400</v>
      </c>
    </row>
    <row r="13" spans="1:22" ht="12.75">
      <c r="A13" s="2">
        <v>4</v>
      </c>
      <c r="B13" s="3" t="s">
        <v>76</v>
      </c>
      <c r="C13" s="2" t="s">
        <v>264</v>
      </c>
      <c r="F13">
        <v>36.8322222222222</v>
      </c>
      <c r="G13">
        <v>-109.019166666667</v>
      </c>
      <c r="H13" t="s">
        <v>268</v>
      </c>
      <c r="I13">
        <v>466</v>
      </c>
      <c r="J13">
        <v>5680</v>
      </c>
      <c r="K13" s="3" t="s">
        <v>550</v>
      </c>
      <c r="L13" s="14">
        <v>25860</v>
      </c>
      <c r="M13" s="3">
        <v>7.8</v>
      </c>
      <c r="N13" s="3">
        <v>462</v>
      </c>
      <c r="O13" s="3">
        <v>50</v>
      </c>
      <c r="P13" s="3">
        <v>62</v>
      </c>
      <c r="Q13" s="3">
        <v>2</v>
      </c>
      <c r="R13" s="3">
        <v>13</v>
      </c>
      <c r="S13" s="3">
        <v>230</v>
      </c>
      <c r="T13" s="3">
        <v>0</v>
      </c>
      <c r="U13" s="3">
        <v>20</v>
      </c>
      <c r="V13" s="3">
        <v>92</v>
      </c>
    </row>
    <row r="14" spans="1:22" ht="12.75">
      <c r="A14" s="2">
        <v>5</v>
      </c>
      <c r="B14" s="3">
        <v>1399</v>
      </c>
      <c r="C14" s="2" t="s">
        <v>264</v>
      </c>
      <c r="F14">
        <v>36.0469444444444</v>
      </c>
      <c r="G14">
        <v>-107.787777777778</v>
      </c>
      <c r="H14" t="s">
        <v>269</v>
      </c>
      <c r="I14">
        <v>5744</v>
      </c>
      <c r="J14">
        <v>6415</v>
      </c>
      <c r="K14" s="3" t="s">
        <v>550</v>
      </c>
      <c r="L14" s="14">
        <v>28693</v>
      </c>
      <c r="M14" s="3">
        <v>7.7</v>
      </c>
      <c r="N14" s="3">
        <v>10800</v>
      </c>
      <c r="O14" s="3">
        <v>71</v>
      </c>
      <c r="P14" s="3">
        <v>3600</v>
      </c>
      <c r="Q14" s="3">
        <v>22</v>
      </c>
      <c r="R14" s="3">
        <v>14</v>
      </c>
      <c r="S14" s="3">
        <v>232</v>
      </c>
      <c r="T14" s="3">
        <v>0</v>
      </c>
      <c r="U14" s="3">
        <v>550</v>
      </c>
      <c r="V14" s="3">
        <v>6400</v>
      </c>
    </row>
    <row r="15" spans="1:22" ht="12.75">
      <c r="A15" s="2">
        <v>6</v>
      </c>
      <c r="B15" s="3" t="s">
        <v>77</v>
      </c>
      <c r="C15" s="2" t="s">
        <v>264</v>
      </c>
      <c r="F15">
        <v>36.8322222222222</v>
      </c>
      <c r="G15">
        <v>-109.019166666667</v>
      </c>
      <c r="H15" t="s">
        <v>268</v>
      </c>
      <c r="I15">
        <v>466</v>
      </c>
      <c r="J15">
        <v>5680</v>
      </c>
      <c r="K15" s="3" t="s">
        <v>550</v>
      </c>
      <c r="L15" s="14">
        <v>25852</v>
      </c>
      <c r="M15" s="3">
        <v>7.9</v>
      </c>
      <c r="N15" s="3">
        <v>665</v>
      </c>
      <c r="O15" s="3">
        <v>44</v>
      </c>
      <c r="P15" s="3">
        <v>140</v>
      </c>
      <c r="Q15" s="3">
        <v>2</v>
      </c>
      <c r="R15" s="3">
        <v>18</v>
      </c>
      <c r="S15" s="3">
        <v>230</v>
      </c>
      <c r="T15" s="3">
        <v>0</v>
      </c>
      <c r="U15" s="3">
        <v>49</v>
      </c>
      <c r="V15" s="3">
        <v>220</v>
      </c>
    </row>
    <row r="16" spans="1:22" ht="12.75">
      <c r="A16" s="2">
        <v>7</v>
      </c>
      <c r="B16" s="3">
        <v>1096</v>
      </c>
      <c r="C16" s="2" t="s">
        <v>264</v>
      </c>
      <c r="F16">
        <v>36.8105555555555</v>
      </c>
      <c r="G16">
        <v>-108.865</v>
      </c>
      <c r="H16" t="s">
        <v>270</v>
      </c>
      <c r="I16">
        <v>1845</v>
      </c>
      <c r="J16">
        <v>5110</v>
      </c>
      <c r="K16" s="3" t="s">
        <v>550</v>
      </c>
      <c r="L16" s="14">
        <v>25463</v>
      </c>
      <c r="M16" s="3">
        <v>8.2</v>
      </c>
      <c r="N16" s="3">
        <v>6580</v>
      </c>
      <c r="O16" s="3">
        <v>72</v>
      </c>
      <c r="P16" s="3">
        <v>2200</v>
      </c>
      <c r="Q16" s="3">
        <v>9</v>
      </c>
      <c r="R16" s="3">
        <v>28</v>
      </c>
      <c r="S16" s="3">
        <v>480</v>
      </c>
      <c r="T16" s="3">
        <v>10</v>
      </c>
      <c r="U16" s="3">
        <v>1100</v>
      </c>
      <c r="V16" s="3">
        <v>2800</v>
      </c>
    </row>
    <row r="17" spans="1:22" ht="12.75">
      <c r="A17">
        <v>501</v>
      </c>
      <c r="B17" t="s">
        <v>590</v>
      </c>
      <c r="C17" t="s">
        <v>585</v>
      </c>
      <c r="F17">
        <v>36.57191</v>
      </c>
      <c r="G17">
        <v>-108.21007</v>
      </c>
      <c r="I17">
        <v>6395</v>
      </c>
      <c r="K17" s="3" t="s">
        <v>591</v>
      </c>
      <c r="L17" s="1"/>
      <c r="M17">
        <v>6.7</v>
      </c>
      <c r="N17">
        <v>30326</v>
      </c>
      <c r="O17">
        <v>500.74</v>
      </c>
      <c r="P17">
        <v>11009.02</v>
      </c>
      <c r="Q17"/>
      <c r="R17">
        <v>96.26</v>
      </c>
      <c r="S17">
        <v>636.93</v>
      </c>
      <c r="T17"/>
      <c r="U17">
        <v>16847.87</v>
      </c>
      <c r="V17">
        <v>1235.97</v>
      </c>
    </row>
    <row r="18" spans="1:22" ht="12.75">
      <c r="A18">
        <v>502</v>
      </c>
      <c r="B18" t="s">
        <v>590</v>
      </c>
      <c r="C18" t="s">
        <v>585</v>
      </c>
      <c r="F18">
        <v>36.57191</v>
      </c>
      <c r="G18">
        <v>-108.21007</v>
      </c>
      <c r="I18">
        <v>6395</v>
      </c>
      <c r="K18" s="3" t="s">
        <v>591</v>
      </c>
      <c r="L18" s="1">
        <v>20467</v>
      </c>
      <c r="M18">
        <v>7.2</v>
      </c>
      <c r="N18">
        <v>17018</v>
      </c>
      <c r="O18">
        <v>286.34</v>
      </c>
      <c r="P18">
        <v>5372.17</v>
      </c>
      <c r="Q18"/>
      <c r="R18">
        <v>33.63</v>
      </c>
      <c r="S18">
        <v>882.45</v>
      </c>
      <c r="T18"/>
      <c r="U18">
        <v>2529.16</v>
      </c>
      <c r="V18">
        <v>7914.57</v>
      </c>
    </row>
    <row r="19" spans="1:22" ht="12.75">
      <c r="A19">
        <v>503</v>
      </c>
      <c r="B19" t="s">
        <v>592</v>
      </c>
      <c r="C19" t="s">
        <v>585</v>
      </c>
      <c r="F19">
        <v>36.32208</v>
      </c>
      <c r="G19">
        <v>-107.66532</v>
      </c>
      <c r="I19">
        <v>6940</v>
      </c>
      <c r="K19" s="3" t="s">
        <v>591</v>
      </c>
      <c r="L19" s="1">
        <v>20969</v>
      </c>
      <c r="M19">
        <v>9.3</v>
      </c>
      <c r="N19">
        <v>3280</v>
      </c>
      <c r="O19">
        <v>10</v>
      </c>
      <c r="P19">
        <v>1090</v>
      </c>
      <c r="Q19"/>
      <c r="R19">
        <v>4</v>
      </c>
      <c r="S19">
        <v>1060</v>
      </c>
      <c r="T19">
        <v>18</v>
      </c>
      <c r="U19">
        <v>690</v>
      </c>
      <c r="V19">
        <v>254</v>
      </c>
    </row>
    <row r="20" spans="1:22" ht="12.75">
      <c r="A20">
        <v>504</v>
      </c>
      <c r="B20" t="s">
        <v>593</v>
      </c>
      <c r="C20" t="s">
        <v>585</v>
      </c>
      <c r="F20">
        <v>36.79865</v>
      </c>
      <c r="G20">
        <v>-108.49914</v>
      </c>
      <c r="I20">
        <v>10808</v>
      </c>
      <c r="K20" s="3" t="s">
        <v>591</v>
      </c>
      <c r="L20" s="1">
        <v>20922</v>
      </c>
      <c r="M20">
        <v>7.9</v>
      </c>
      <c r="N20">
        <v>5947</v>
      </c>
      <c r="O20">
        <v>313.08</v>
      </c>
      <c r="P20">
        <v>1491.21</v>
      </c>
      <c r="Q20"/>
      <c r="R20">
        <v>48.79</v>
      </c>
      <c r="S20">
        <v>272.42</v>
      </c>
      <c r="T20"/>
      <c r="U20">
        <v>57.94</v>
      </c>
      <c r="V20">
        <v>3764.1</v>
      </c>
    </row>
    <row r="21" spans="1:22" ht="12.75">
      <c r="A21">
        <v>505</v>
      </c>
      <c r="B21">
        <v>3004321065</v>
      </c>
      <c r="C21" t="s">
        <v>589</v>
      </c>
      <c r="F21">
        <v>35.89792</v>
      </c>
      <c r="G21">
        <v>-107.272</v>
      </c>
      <c r="I21">
        <v>5251</v>
      </c>
      <c r="K21" s="3" t="s">
        <v>591</v>
      </c>
      <c r="L21" s="1">
        <v>40094</v>
      </c>
      <c r="M21">
        <v>7.58</v>
      </c>
      <c r="N21">
        <v>12131</v>
      </c>
      <c r="O21">
        <v>289</v>
      </c>
      <c r="P21">
        <v>2785</v>
      </c>
      <c r="Q21">
        <v>170</v>
      </c>
      <c r="R21">
        <v>505</v>
      </c>
      <c r="S21">
        <v>451</v>
      </c>
      <c r="T21" t="s">
        <v>594</v>
      </c>
      <c r="U21">
        <v>800</v>
      </c>
      <c r="V21">
        <v>7300</v>
      </c>
    </row>
    <row r="22" spans="1:22" ht="12.75">
      <c r="A22" s="2">
        <v>8</v>
      </c>
      <c r="B22" s="4">
        <v>15</v>
      </c>
      <c r="C22" s="2" t="s">
        <v>42</v>
      </c>
      <c r="D22" s="2"/>
      <c r="E22" s="2"/>
      <c r="F22" s="2">
        <v>36.86155083</v>
      </c>
      <c r="G22" s="2">
        <v>-108.5489981</v>
      </c>
      <c r="H22" s="2"/>
      <c r="I22" s="2">
        <v>2736</v>
      </c>
      <c r="J22" s="2">
        <v>5440</v>
      </c>
      <c r="K22" s="4" t="s">
        <v>551</v>
      </c>
      <c r="L22" s="15">
        <v>31979</v>
      </c>
      <c r="M22" s="4">
        <v>7.52</v>
      </c>
      <c r="N22" s="4">
        <v>6000</v>
      </c>
      <c r="O22" s="4">
        <v>50</v>
      </c>
      <c r="P22" s="4">
        <v>1700</v>
      </c>
      <c r="Q22" s="4">
        <v>18</v>
      </c>
      <c r="R22" s="4">
        <v>28</v>
      </c>
      <c r="S22" s="4">
        <v>305</v>
      </c>
      <c r="T22" s="4">
        <v>0</v>
      </c>
      <c r="U22" s="4">
        <v>210</v>
      </c>
      <c r="V22" s="4">
        <v>3800</v>
      </c>
    </row>
    <row r="23" spans="1:22" ht="12.75">
      <c r="A23" s="2">
        <v>9</v>
      </c>
      <c r="B23" s="4">
        <v>16</v>
      </c>
      <c r="C23" s="2" t="s">
        <v>42</v>
      </c>
      <c r="D23" s="2"/>
      <c r="E23" s="2"/>
      <c r="F23" s="2">
        <v>36.84727406</v>
      </c>
      <c r="G23" s="2">
        <v>-108.8668941</v>
      </c>
      <c r="H23" s="2"/>
      <c r="I23" s="2">
        <v>2000</v>
      </c>
      <c r="J23" s="2">
        <v>5120</v>
      </c>
      <c r="K23" s="4" t="s">
        <v>551</v>
      </c>
      <c r="L23" s="15">
        <v>31587</v>
      </c>
      <c r="M23" s="4">
        <v>9.2</v>
      </c>
      <c r="N23" s="4">
        <v>350</v>
      </c>
      <c r="O23" s="4">
        <v>1.1</v>
      </c>
      <c r="P23" s="4">
        <v>130</v>
      </c>
      <c r="Q23" s="4">
        <v>1</v>
      </c>
      <c r="R23" s="4">
        <v>0.08</v>
      </c>
      <c r="S23" s="4">
        <v>244</v>
      </c>
      <c r="T23" s="4">
        <v>29</v>
      </c>
      <c r="U23" s="4">
        <v>10</v>
      </c>
      <c r="V23" s="4">
        <v>33</v>
      </c>
    </row>
    <row r="24" spans="1:22" ht="12.75">
      <c r="A24" s="2">
        <v>10</v>
      </c>
      <c r="B24" s="4" t="s">
        <v>25</v>
      </c>
      <c r="C24" s="2" t="s">
        <v>42</v>
      </c>
      <c r="D24" s="2"/>
      <c r="E24" s="2"/>
      <c r="F24" s="2">
        <v>36.84727406</v>
      </c>
      <c r="G24" s="2">
        <v>-108.8668941</v>
      </c>
      <c r="H24" s="2"/>
      <c r="I24" s="2">
        <v>2000</v>
      </c>
      <c r="J24" s="2">
        <v>5120</v>
      </c>
      <c r="K24" s="4" t="s">
        <v>551</v>
      </c>
      <c r="L24" s="15">
        <v>32302</v>
      </c>
      <c r="M24" s="4">
        <v>9.37</v>
      </c>
      <c r="N24" s="4">
        <v>350</v>
      </c>
      <c r="O24" s="4">
        <v>1.2</v>
      </c>
      <c r="P24" s="4">
        <v>140</v>
      </c>
      <c r="Q24" s="4">
        <v>0.9</v>
      </c>
      <c r="R24" s="4">
        <v>0.06</v>
      </c>
      <c r="S24" s="4">
        <v>273</v>
      </c>
      <c r="T24" s="4">
        <v>14</v>
      </c>
      <c r="U24" s="4">
        <v>11</v>
      </c>
      <c r="V24" s="4">
        <v>33</v>
      </c>
    </row>
    <row r="25" spans="1:22" ht="12.75">
      <c r="A25" s="2">
        <v>11</v>
      </c>
      <c r="B25" s="4">
        <v>17</v>
      </c>
      <c r="C25" s="2" t="s">
        <v>42</v>
      </c>
      <c r="D25" s="2"/>
      <c r="E25" s="2"/>
      <c r="F25" s="2">
        <v>36.79778127</v>
      </c>
      <c r="G25" s="2">
        <v>-108.8430995</v>
      </c>
      <c r="H25" s="2"/>
      <c r="I25" s="2">
        <v>2035</v>
      </c>
      <c r="J25" s="2">
        <v>5100</v>
      </c>
      <c r="K25" s="4" t="s">
        <v>551</v>
      </c>
      <c r="L25" s="15">
        <v>31595</v>
      </c>
      <c r="M25" s="4">
        <v>8.5</v>
      </c>
      <c r="N25" s="4">
        <v>2700</v>
      </c>
      <c r="O25" s="4">
        <v>40</v>
      </c>
      <c r="P25" s="4">
        <v>810</v>
      </c>
      <c r="Q25" s="4">
        <v>3.6</v>
      </c>
      <c r="R25" s="4">
        <v>3.4</v>
      </c>
      <c r="S25" s="4">
        <v>124</v>
      </c>
      <c r="T25" s="4">
        <v>4</v>
      </c>
      <c r="U25" s="4">
        <v>61</v>
      </c>
      <c r="V25" s="4">
        <v>1700</v>
      </c>
    </row>
    <row r="26" spans="1:22" ht="12.75">
      <c r="A26" s="2">
        <v>12</v>
      </c>
      <c r="B26" s="4">
        <v>18</v>
      </c>
      <c r="C26" s="2" t="s">
        <v>42</v>
      </c>
      <c r="D26" s="2"/>
      <c r="E26" s="2"/>
      <c r="F26" s="2">
        <v>36.77398666</v>
      </c>
      <c r="G26" s="2">
        <v>-108.6879586</v>
      </c>
      <c r="H26" s="2"/>
      <c r="I26" s="2">
        <v>1777</v>
      </c>
      <c r="J26" s="2">
        <v>4941</v>
      </c>
      <c r="K26" s="4" t="s">
        <v>551</v>
      </c>
      <c r="L26" s="15">
        <v>31579</v>
      </c>
      <c r="M26" s="4">
        <v>8</v>
      </c>
      <c r="N26" s="4">
        <v>2600</v>
      </c>
      <c r="O26" s="4">
        <v>58</v>
      </c>
      <c r="P26" s="4">
        <v>800</v>
      </c>
      <c r="Q26" s="4">
        <v>7.7</v>
      </c>
      <c r="R26" s="4">
        <v>14</v>
      </c>
      <c r="S26" s="4">
        <v>58</v>
      </c>
      <c r="T26" s="4">
        <v>0</v>
      </c>
      <c r="U26" s="4">
        <v>110</v>
      </c>
      <c r="V26" s="4">
        <v>1600</v>
      </c>
    </row>
    <row r="27" spans="1:22" ht="12.75">
      <c r="A27" s="2">
        <v>13</v>
      </c>
      <c r="B27" s="4" t="s">
        <v>26</v>
      </c>
      <c r="C27" s="2" t="s">
        <v>42</v>
      </c>
      <c r="D27" s="2"/>
      <c r="E27" s="2"/>
      <c r="F27" s="2">
        <v>36.77398666</v>
      </c>
      <c r="G27" s="2">
        <v>-108.6879586</v>
      </c>
      <c r="H27" s="2"/>
      <c r="I27" s="2">
        <v>1777</v>
      </c>
      <c r="J27" s="2">
        <v>4941</v>
      </c>
      <c r="K27" s="4" t="s">
        <v>551</v>
      </c>
      <c r="L27" s="15">
        <v>31937</v>
      </c>
      <c r="M27" s="4">
        <v>8.03</v>
      </c>
      <c r="N27" s="4">
        <v>3200</v>
      </c>
      <c r="O27" s="4">
        <v>110</v>
      </c>
      <c r="P27" s="4">
        <v>810</v>
      </c>
      <c r="Q27" s="4">
        <v>7.2</v>
      </c>
      <c r="R27" s="4">
        <v>14</v>
      </c>
      <c r="S27" s="4">
        <v>71</v>
      </c>
      <c r="T27" s="4">
        <v>0</v>
      </c>
      <c r="U27" s="4">
        <v>57</v>
      </c>
      <c r="V27" s="4">
        <v>2100</v>
      </c>
    </row>
    <row r="28" spans="1:22" ht="12.75">
      <c r="A28" s="2">
        <v>14</v>
      </c>
      <c r="B28" s="4">
        <v>19</v>
      </c>
      <c r="C28" s="2" t="s">
        <v>42</v>
      </c>
      <c r="D28" s="2"/>
      <c r="E28" s="2"/>
      <c r="F28" s="2">
        <v>36.76351703</v>
      </c>
      <c r="G28" s="2">
        <v>-108.8059799</v>
      </c>
      <c r="H28" s="2"/>
      <c r="I28" s="2">
        <v>2013</v>
      </c>
      <c r="J28" s="2">
        <v>5270</v>
      </c>
      <c r="K28" s="4" t="s">
        <v>551</v>
      </c>
      <c r="L28" s="15">
        <v>31972</v>
      </c>
      <c r="M28" s="4">
        <v>7.74</v>
      </c>
      <c r="N28" s="4">
        <v>3800</v>
      </c>
      <c r="O28" s="4">
        <v>33</v>
      </c>
      <c r="P28" s="4">
        <v>1300</v>
      </c>
      <c r="Q28" s="4">
        <v>9</v>
      </c>
      <c r="R28" s="4">
        <v>12</v>
      </c>
      <c r="S28" s="4">
        <v>383</v>
      </c>
      <c r="T28" s="4"/>
      <c r="U28" s="4">
        <v>750</v>
      </c>
      <c r="V28" s="4">
        <v>1500</v>
      </c>
    </row>
    <row r="29" spans="1:22" ht="12.75">
      <c r="A29" s="2">
        <v>15</v>
      </c>
      <c r="B29" s="4">
        <v>20</v>
      </c>
      <c r="C29" s="2" t="s">
        <v>42</v>
      </c>
      <c r="D29" s="2"/>
      <c r="E29" s="2"/>
      <c r="F29" s="2">
        <v>36.71307246</v>
      </c>
      <c r="G29" s="2">
        <v>-108.6279962</v>
      </c>
      <c r="H29" s="2"/>
      <c r="I29" s="2">
        <v>2300</v>
      </c>
      <c r="J29" s="2">
        <v>5060</v>
      </c>
      <c r="K29" s="4" t="s">
        <v>551</v>
      </c>
      <c r="L29" s="15">
        <v>31582</v>
      </c>
      <c r="M29" s="4">
        <v>7.6</v>
      </c>
      <c r="N29" s="4">
        <v>5000</v>
      </c>
      <c r="O29" s="4">
        <v>78</v>
      </c>
      <c r="P29" s="4">
        <v>1400</v>
      </c>
      <c r="Q29" s="4">
        <v>19</v>
      </c>
      <c r="R29" s="4">
        <v>31</v>
      </c>
      <c r="S29" s="4">
        <v>158</v>
      </c>
      <c r="T29" s="4"/>
      <c r="U29" s="4">
        <v>190</v>
      </c>
      <c r="V29" s="4">
        <v>3200</v>
      </c>
    </row>
    <row r="30" spans="1:22" ht="12.75">
      <c r="A30" s="2">
        <v>16</v>
      </c>
      <c r="B30" s="4" t="s">
        <v>536</v>
      </c>
      <c r="C30" s="2" t="s">
        <v>42</v>
      </c>
      <c r="D30" s="2"/>
      <c r="E30" s="2"/>
      <c r="F30" s="2">
        <v>36.71307246</v>
      </c>
      <c r="G30" s="2">
        <v>-108.6279962</v>
      </c>
      <c r="H30" s="2"/>
      <c r="I30" s="2">
        <v>2300</v>
      </c>
      <c r="J30" s="2">
        <v>5060</v>
      </c>
      <c r="K30" s="4" t="s">
        <v>551</v>
      </c>
      <c r="L30" s="15">
        <v>31938</v>
      </c>
      <c r="M30" s="4">
        <v>7.8</v>
      </c>
      <c r="N30" s="4">
        <v>3800</v>
      </c>
      <c r="O30" s="4">
        <v>160</v>
      </c>
      <c r="P30" s="4">
        <v>890</v>
      </c>
      <c r="Q30" s="4">
        <v>10</v>
      </c>
      <c r="R30" s="4">
        <v>15</v>
      </c>
      <c r="S30" s="4">
        <v>81</v>
      </c>
      <c r="T30" s="4"/>
      <c r="U30" s="4">
        <v>120</v>
      </c>
      <c r="V30" s="4">
        <v>2500</v>
      </c>
    </row>
    <row r="31" spans="1:22" ht="12.75">
      <c r="A31" s="2">
        <v>17</v>
      </c>
      <c r="B31" s="4">
        <v>21</v>
      </c>
      <c r="C31" s="2" t="s">
        <v>42</v>
      </c>
      <c r="D31" s="2"/>
      <c r="E31" s="2"/>
      <c r="F31" s="2">
        <v>36.67976001</v>
      </c>
      <c r="G31" s="2">
        <v>-108.7193675</v>
      </c>
      <c r="H31" s="2"/>
      <c r="I31" s="2">
        <v>2597</v>
      </c>
      <c r="J31" s="2">
        <v>5290</v>
      </c>
      <c r="K31" s="4" t="s">
        <v>551</v>
      </c>
      <c r="L31" s="15">
        <v>31581</v>
      </c>
      <c r="M31" s="4">
        <v>8.3</v>
      </c>
      <c r="N31" s="4">
        <v>2600</v>
      </c>
      <c r="O31" s="4">
        <v>39</v>
      </c>
      <c r="P31" s="4">
        <v>770</v>
      </c>
      <c r="Q31" s="4">
        <v>4.6</v>
      </c>
      <c r="R31" s="4">
        <v>3</v>
      </c>
      <c r="S31" s="4">
        <v>128</v>
      </c>
      <c r="T31" s="4"/>
      <c r="U31" s="4">
        <v>67</v>
      </c>
      <c r="V31" s="4">
        <v>1600</v>
      </c>
    </row>
    <row r="32" spans="1:22" ht="12.75">
      <c r="A32" s="2">
        <v>18</v>
      </c>
      <c r="B32" s="4">
        <v>22</v>
      </c>
      <c r="C32" s="2" t="s">
        <v>42</v>
      </c>
      <c r="D32" s="2"/>
      <c r="E32" s="2"/>
      <c r="F32" s="2">
        <v>36.68166357</v>
      </c>
      <c r="G32" s="2">
        <v>-108.6489354</v>
      </c>
      <c r="H32" s="2"/>
      <c r="I32" s="2">
        <v>2520</v>
      </c>
      <c r="J32" s="2">
        <v>5139</v>
      </c>
      <c r="K32" s="4" t="s">
        <v>551</v>
      </c>
      <c r="L32" s="15">
        <v>31582</v>
      </c>
      <c r="M32" s="4">
        <v>8</v>
      </c>
      <c r="N32" s="4">
        <v>2900</v>
      </c>
      <c r="O32" s="4">
        <v>98</v>
      </c>
      <c r="P32" s="4">
        <v>740</v>
      </c>
      <c r="Q32" s="4">
        <v>8.2</v>
      </c>
      <c r="R32" s="4">
        <v>25</v>
      </c>
      <c r="S32" s="4">
        <v>51</v>
      </c>
      <c r="T32" s="4"/>
      <c r="U32" s="4">
        <v>60</v>
      </c>
      <c r="V32" s="4">
        <v>1900</v>
      </c>
    </row>
    <row r="33" spans="1:22" ht="12.75">
      <c r="A33" s="2">
        <v>19</v>
      </c>
      <c r="B33" s="4" t="s">
        <v>27</v>
      </c>
      <c r="C33" s="2" t="s">
        <v>42</v>
      </c>
      <c r="D33" s="2"/>
      <c r="E33" s="2"/>
      <c r="F33" s="2">
        <v>36.68166357</v>
      </c>
      <c r="G33" s="2">
        <v>-108.6489354</v>
      </c>
      <c r="H33" s="2"/>
      <c r="I33" s="2">
        <v>2520</v>
      </c>
      <c r="J33" s="2">
        <v>5139</v>
      </c>
      <c r="K33" s="4" t="s">
        <v>551</v>
      </c>
      <c r="L33" s="15">
        <v>31938</v>
      </c>
      <c r="M33" s="4">
        <v>8.03</v>
      </c>
      <c r="N33" s="4">
        <v>3000</v>
      </c>
      <c r="O33" s="4">
        <v>160</v>
      </c>
      <c r="P33" s="4">
        <v>690</v>
      </c>
      <c r="Q33" s="4">
        <v>8.2</v>
      </c>
      <c r="R33" s="4">
        <v>23</v>
      </c>
      <c r="S33" s="4">
        <v>57</v>
      </c>
      <c r="T33" s="4"/>
      <c r="U33" s="4">
        <v>83</v>
      </c>
      <c r="V33" s="4">
        <v>2000</v>
      </c>
    </row>
    <row r="34" spans="1:22" ht="12.75">
      <c r="A34" s="2">
        <v>20</v>
      </c>
      <c r="B34" s="4">
        <v>23</v>
      </c>
      <c r="C34" s="2" t="s">
        <v>42</v>
      </c>
      <c r="D34" s="2"/>
      <c r="E34" s="2"/>
      <c r="F34" s="2">
        <v>36.66453145</v>
      </c>
      <c r="G34" s="2">
        <v>-108.9972885</v>
      </c>
      <c r="H34" s="2"/>
      <c r="I34" s="2">
        <v>555</v>
      </c>
      <c r="J34" s="2">
        <v>5831</v>
      </c>
      <c r="K34" s="4" t="s">
        <v>551</v>
      </c>
      <c r="L34" s="15">
        <v>32304</v>
      </c>
      <c r="M34" s="4">
        <v>9.65</v>
      </c>
      <c r="N34" s="4">
        <v>308</v>
      </c>
      <c r="O34" s="4">
        <v>1.3</v>
      </c>
      <c r="P34" s="4">
        <v>120</v>
      </c>
      <c r="Q34" s="4">
        <v>0.7</v>
      </c>
      <c r="R34" s="4">
        <v>0.06</v>
      </c>
      <c r="S34" s="4">
        <v>176</v>
      </c>
      <c r="T34" s="4">
        <v>26</v>
      </c>
      <c r="U34" s="4">
        <v>23</v>
      </c>
      <c r="V34" s="4">
        <v>37</v>
      </c>
    </row>
    <row r="35" spans="1:22" ht="12.75">
      <c r="A35" s="2">
        <v>21</v>
      </c>
      <c r="B35" s="4">
        <v>24</v>
      </c>
      <c r="C35" s="2" t="s">
        <v>42</v>
      </c>
      <c r="D35" s="2"/>
      <c r="E35" s="2"/>
      <c r="F35" s="2">
        <v>36.6188458</v>
      </c>
      <c r="G35" s="2">
        <v>-108.7193675</v>
      </c>
      <c r="H35" s="2"/>
      <c r="I35" s="2">
        <v>2682</v>
      </c>
      <c r="J35" s="2">
        <v>5270</v>
      </c>
      <c r="K35" s="4" t="s">
        <v>551</v>
      </c>
      <c r="L35" s="15">
        <v>31594</v>
      </c>
      <c r="M35" s="4">
        <v>8.1</v>
      </c>
      <c r="N35" s="4">
        <v>920</v>
      </c>
      <c r="O35" s="4">
        <v>14</v>
      </c>
      <c r="P35" s="4">
        <v>290</v>
      </c>
      <c r="Q35" s="4">
        <v>2.7</v>
      </c>
      <c r="R35" s="4">
        <v>8.1</v>
      </c>
      <c r="S35" s="4">
        <v>327</v>
      </c>
      <c r="T35" s="4"/>
      <c r="U35" s="4">
        <v>38</v>
      </c>
      <c r="V35" s="4">
        <v>390</v>
      </c>
    </row>
    <row r="36" spans="1:22" ht="12.75">
      <c r="A36" s="2">
        <v>22</v>
      </c>
      <c r="B36" s="4">
        <v>25</v>
      </c>
      <c r="C36" s="2" t="s">
        <v>42</v>
      </c>
      <c r="D36" s="2"/>
      <c r="E36" s="2"/>
      <c r="F36" s="2">
        <v>36.56459409</v>
      </c>
      <c r="G36" s="2">
        <v>-109.0163242</v>
      </c>
      <c r="H36" s="2"/>
      <c r="I36" s="2">
        <v>702</v>
      </c>
      <c r="J36" s="2">
        <v>6206</v>
      </c>
      <c r="K36" s="4" t="s">
        <v>551</v>
      </c>
      <c r="L36" s="15">
        <v>32303</v>
      </c>
      <c r="M36" s="4">
        <v>8.87</v>
      </c>
      <c r="N36" s="4">
        <v>213</v>
      </c>
      <c r="O36" s="4">
        <v>14</v>
      </c>
      <c r="P36" s="4">
        <v>54</v>
      </c>
      <c r="Q36" s="4">
        <v>2.1</v>
      </c>
      <c r="R36" s="4">
        <v>5.9</v>
      </c>
      <c r="S36" s="4">
        <v>156</v>
      </c>
      <c r="T36" s="4">
        <v>7</v>
      </c>
      <c r="U36" s="4">
        <v>10</v>
      </c>
      <c r="V36" s="4">
        <v>21</v>
      </c>
    </row>
    <row r="37" spans="1:22" ht="12.75">
      <c r="A37" s="2">
        <v>23</v>
      </c>
      <c r="B37" s="4" t="s">
        <v>28</v>
      </c>
      <c r="C37" s="2" t="s">
        <v>42</v>
      </c>
      <c r="D37" s="2"/>
      <c r="E37" s="2"/>
      <c r="F37" s="2">
        <v>36.56459409</v>
      </c>
      <c r="G37" s="2">
        <v>-109.0163242</v>
      </c>
      <c r="H37" s="2"/>
      <c r="I37" s="2">
        <v>702</v>
      </c>
      <c r="J37" s="2">
        <v>6206</v>
      </c>
      <c r="K37" s="4" t="s">
        <v>551</v>
      </c>
      <c r="L37" s="15">
        <v>32623</v>
      </c>
      <c r="M37" s="4">
        <v>9.12</v>
      </c>
      <c r="N37" s="4">
        <v>167</v>
      </c>
      <c r="O37" s="4">
        <v>5</v>
      </c>
      <c r="P37" s="4">
        <v>60</v>
      </c>
      <c r="Q37" s="4">
        <v>1</v>
      </c>
      <c r="R37" s="4">
        <v>1.6</v>
      </c>
      <c r="S37" s="4">
        <v>117</v>
      </c>
      <c r="T37" s="4">
        <v>10</v>
      </c>
      <c r="U37" s="4">
        <v>8.3</v>
      </c>
      <c r="V37" s="4">
        <v>23</v>
      </c>
    </row>
    <row r="38" spans="1:22" ht="12.75">
      <c r="A38" s="2">
        <v>24</v>
      </c>
      <c r="B38" s="4">
        <v>26</v>
      </c>
      <c r="C38" s="2" t="s">
        <v>42</v>
      </c>
      <c r="D38" s="2"/>
      <c r="E38" s="2"/>
      <c r="F38" s="2">
        <v>36.55983517</v>
      </c>
      <c r="G38" s="2">
        <v>-108.7374514</v>
      </c>
      <c r="H38" s="2"/>
      <c r="I38" s="2">
        <v>1992</v>
      </c>
      <c r="J38" s="2">
        <v>5522</v>
      </c>
      <c r="K38" s="4" t="s">
        <v>551</v>
      </c>
      <c r="L38" s="15">
        <v>31580</v>
      </c>
      <c r="M38" s="4">
        <v>9.3</v>
      </c>
      <c r="N38" s="4">
        <v>300</v>
      </c>
      <c r="O38" s="4">
        <v>1</v>
      </c>
      <c r="P38" s="4">
        <v>110</v>
      </c>
      <c r="Q38" s="4">
        <v>0.4</v>
      </c>
      <c r="R38" s="4">
        <v>0.04</v>
      </c>
      <c r="S38" s="4">
        <v>143</v>
      </c>
      <c r="T38" s="4">
        <v>30</v>
      </c>
      <c r="U38" s="4">
        <v>4.2</v>
      </c>
      <c r="V38" s="4">
        <v>52</v>
      </c>
    </row>
    <row r="39" spans="1:22" ht="12.75">
      <c r="A39" s="2">
        <v>25</v>
      </c>
      <c r="B39" s="4" t="s">
        <v>29</v>
      </c>
      <c r="C39" s="2" t="s">
        <v>42</v>
      </c>
      <c r="D39" s="2"/>
      <c r="E39" s="2"/>
      <c r="F39" s="2">
        <v>36.55983517</v>
      </c>
      <c r="G39" s="2">
        <v>-108.7374514</v>
      </c>
      <c r="H39" s="2"/>
      <c r="I39" s="2">
        <v>1992</v>
      </c>
      <c r="J39" s="2">
        <v>5522</v>
      </c>
      <c r="K39" s="4" t="s">
        <v>551</v>
      </c>
      <c r="L39" s="15">
        <v>31980</v>
      </c>
      <c r="M39" s="4">
        <v>9.39</v>
      </c>
      <c r="N39" s="4">
        <v>290</v>
      </c>
      <c r="O39" s="4">
        <v>2.6</v>
      </c>
      <c r="P39" s="4">
        <v>110</v>
      </c>
      <c r="Q39" s="4">
        <v>0.6</v>
      </c>
      <c r="R39" s="4">
        <v>0.16</v>
      </c>
      <c r="S39" s="4">
        <v>176</v>
      </c>
      <c r="T39" s="4">
        <v>34</v>
      </c>
      <c r="U39" s="4">
        <v>4.1</v>
      </c>
      <c r="V39" s="4">
        <v>35</v>
      </c>
    </row>
    <row r="40" spans="1:22" ht="12.75">
      <c r="A40" s="2">
        <v>26</v>
      </c>
      <c r="B40" s="4" t="s">
        <v>30</v>
      </c>
      <c r="C40" s="2" t="s">
        <v>42</v>
      </c>
      <c r="D40" s="2"/>
      <c r="E40" s="2"/>
      <c r="F40" s="2">
        <v>36.55983517</v>
      </c>
      <c r="G40" s="2">
        <v>-108.7374514</v>
      </c>
      <c r="H40" s="2"/>
      <c r="I40" s="2">
        <v>1992</v>
      </c>
      <c r="J40" s="2">
        <v>5522</v>
      </c>
      <c r="K40" s="4" t="s">
        <v>551</v>
      </c>
      <c r="L40" s="15">
        <v>32325</v>
      </c>
      <c r="M40" s="4">
        <v>9.33</v>
      </c>
      <c r="N40" s="4">
        <v>310</v>
      </c>
      <c r="O40" s="4">
        <v>0.98</v>
      </c>
      <c r="P40" s="4">
        <v>120</v>
      </c>
      <c r="Q40" s="4">
        <v>0.4</v>
      </c>
      <c r="R40" s="4">
        <v>0.09</v>
      </c>
      <c r="S40" s="4">
        <v>159</v>
      </c>
      <c r="T40" s="4">
        <v>43</v>
      </c>
      <c r="U40" s="4">
        <v>3.9</v>
      </c>
      <c r="V40" s="4">
        <v>48</v>
      </c>
    </row>
    <row r="41" spans="1:22" ht="12.75">
      <c r="A41" s="2">
        <v>27</v>
      </c>
      <c r="B41" s="4">
        <v>27</v>
      </c>
      <c r="C41" s="2" t="s">
        <v>42</v>
      </c>
      <c r="D41" s="2"/>
      <c r="E41" s="2"/>
      <c r="F41" s="2">
        <v>36.50272811</v>
      </c>
      <c r="G41" s="2">
        <v>-108.8193049</v>
      </c>
      <c r="H41" s="2"/>
      <c r="I41" s="2">
        <v>1912</v>
      </c>
      <c r="J41" s="2">
        <v>5735</v>
      </c>
      <c r="K41" s="4" t="s">
        <v>551</v>
      </c>
      <c r="L41" s="15">
        <v>31581</v>
      </c>
      <c r="M41" s="4">
        <v>9.4</v>
      </c>
      <c r="N41" s="4">
        <v>220</v>
      </c>
      <c r="O41" s="4">
        <v>0.8</v>
      </c>
      <c r="P41" s="4">
        <v>81</v>
      </c>
      <c r="Q41" s="4">
        <v>0.3</v>
      </c>
      <c r="R41" s="4">
        <v>0.04</v>
      </c>
      <c r="S41" s="4">
        <v>156</v>
      </c>
      <c r="T41" s="4">
        <v>34</v>
      </c>
      <c r="U41" s="4">
        <v>1.1</v>
      </c>
      <c r="V41" s="4">
        <v>9.8</v>
      </c>
    </row>
    <row r="42" spans="1:22" ht="12.75">
      <c r="A42" s="2">
        <v>28</v>
      </c>
      <c r="B42" s="4" t="s">
        <v>31</v>
      </c>
      <c r="C42" s="2" t="s">
        <v>42</v>
      </c>
      <c r="D42" s="2"/>
      <c r="E42" s="2"/>
      <c r="F42" s="2">
        <v>36.50272811</v>
      </c>
      <c r="G42" s="2">
        <v>-108.8193049</v>
      </c>
      <c r="H42" s="2"/>
      <c r="I42" s="2">
        <v>1912</v>
      </c>
      <c r="J42" s="2">
        <v>5735</v>
      </c>
      <c r="K42" s="4" t="s">
        <v>551</v>
      </c>
      <c r="L42" s="15">
        <v>32305</v>
      </c>
      <c r="M42" s="4">
        <v>9.65</v>
      </c>
      <c r="N42" s="4">
        <v>230</v>
      </c>
      <c r="O42" s="4">
        <v>0.9</v>
      </c>
      <c r="P42" s="4">
        <v>88</v>
      </c>
      <c r="Q42" s="4">
        <v>0.3</v>
      </c>
      <c r="R42" s="4" t="s">
        <v>41</v>
      </c>
      <c r="S42" s="4">
        <v>166</v>
      </c>
      <c r="T42" s="4">
        <v>29</v>
      </c>
      <c r="U42" s="4">
        <v>0.8</v>
      </c>
      <c r="V42" s="4">
        <v>10</v>
      </c>
    </row>
    <row r="43" spans="1:22" ht="12.75">
      <c r="A43" s="2">
        <v>29</v>
      </c>
      <c r="B43" s="4">
        <v>28</v>
      </c>
      <c r="C43" s="2" t="s">
        <v>42</v>
      </c>
      <c r="D43" s="2"/>
      <c r="E43" s="2"/>
      <c r="F43" s="2">
        <v>36.45133175</v>
      </c>
      <c r="G43" s="2">
        <v>-108.7231746</v>
      </c>
      <c r="H43" s="2"/>
      <c r="I43" s="2">
        <v>2034</v>
      </c>
      <c r="J43" s="2">
        <v>5595</v>
      </c>
      <c r="K43" s="4" t="s">
        <v>551</v>
      </c>
      <c r="L43" s="15">
        <v>31593</v>
      </c>
      <c r="M43" s="4">
        <v>9.33</v>
      </c>
      <c r="N43" s="4">
        <v>370</v>
      </c>
      <c r="O43" s="4">
        <v>1.8</v>
      </c>
      <c r="P43" s="4">
        <v>130</v>
      </c>
      <c r="Q43" s="4">
        <v>0.9</v>
      </c>
      <c r="R43" s="4">
        <v>0.2</v>
      </c>
      <c r="S43" s="4">
        <v>170</v>
      </c>
      <c r="T43" s="4">
        <v>36</v>
      </c>
      <c r="U43" s="4">
        <v>28</v>
      </c>
      <c r="V43" s="4">
        <v>71</v>
      </c>
    </row>
    <row r="44" spans="1:22" ht="12.75">
      <c r="A44" s="2">
        <v>30</v>
      </c>
      <c r="B44" s="4" t="s">
        <v>32</v>
      </c>
      <c r="C44" s="2" t="s">
        <v>42</v>
      </c>
      <c r="D44" s="2"/>
      <c r="E44" s="2"/>
      <c r="F44" s="2">
        <v>36.45133175</v>
      </c>
      <c r="G44" s="2">
        <v>-108.7231746</v>
      </c>
      <c r="H44" s="2"/>
      <c r="I44" s="2">
        <v>2034</v>
      </c>
      <c r="J44" s="2">
        <v>5595</v>
      </c>
      <c r="K44" s="4" t="s">
        <v>551</v>
      </c>
      <c r="L44" s="15">
        <v>31975</v>
      </c>
      <c r="M44" s="4">
        <v>9.45</v>
      </c>
      <c r="N44" s="4">
        <v>570</v>
      </c>
      <c r="O44" s="4">
        <v>3.1</v>
      </c>
      <c r="P44" s="4">
        <v>190</v>
      </c>
      <c r="Q44" s="4">
        <v>1.2</v>
      </c>
      <c r="R44" s="4">
        <v>0.46</v>
      </c>
      <c r="S44" s="4">
        <v>164</v>
      </c>
      <c r="T44" s="4">
        <v>38</v>
      </c>
      <c r="U44" s="4">
        <v>64</v>
      </c>
      <c r="V44" s="4">
        <v>170</v>
      </c>
    </row>
    <row r="45" spans="1:22" ht="12.75">
      <c r="A45" s="2">
        <v>31</v>
      </c>
      <c r="B45" s="4" t="s">
        <v>33</v>
      </c>
      <c r="C45" s="2" t="s">
        <v>42</v>
      </c>
      <c r="D45" s="2"/>
      <c r="E45" s="2"/>
      <c r="F45" s="2">
        <v>36.45133175</v>
      </c>
      <c r="G45" s="2">
        <v>-108.7231746</v>
      </c>
      <c r="H45" s="2"/>
      <c r="I45" s="2">
        <v>2034</v>
      </c>
      <c r="J45" s="2">
        <v>5595</v>
      </c>
      <c r="K45" s="4" t="s">
        <v>551</v>
      </c>
      <c r="L45" s="15">
        <v>32325</v>
      </c>
      <c r="M45" s="4">
        <v>9.26</v>
      </c>
      <c r="N45" s="4">
        <v>430</v>
      </c>
      <c r="O45" s="4">
        <v>2.1</v>
      </c>
      <c r="P45" s="4">
        <v>160</v>
      </c>
      <c r="Q45" s="4">
        <v>0.9</v>
      </c>
      <c r="R45" s="4">
        <v>0.37</v>
      </c>
      <c r="S45" s="4">
        <v>171</v>
      </c>
      <c r="T45" s="4">
        <v>364</v>
      </c>
      <c r="U45" s="4">
        <v>37</v>
      </c>
      <c r="V45" s="4">
        <v>90</v>
      </c>
    </row>
    <row r="46" spans="1:22" ht="12.75">
      <c r="A46" s="2">
        <v>32</v>
      </c>
      <c r="B46" s="4">
        <v>29</v>
      </c>
      <c r="C46" s="2" t="s">
        <v>42</v>
      </c>
      <c r="D46" s="2"/>
      <c r="E46" s="2"/>
      <c r="F46" s="2">
        <v>36.44371747</v>
      </c>
      <c r="G46" s="2">
        <v>-108.7641014</v>
      </c>
      <c r="H46" s="2"/>
      <c r="I46" s="2">
        <v>1912</v>
      </c>
      <c r="J46" s="2">
        <v>5670</v>
      </c>
      <c r="K46" s="4" t="s">
        <v>551</v>
      </c>
      <c r="L46" s="15">
        <v>32323</v>
      </c>
      <c r="M46" s="4">
        <v>9.51</v>
      </c>
      <c r="N46" s="4">
        <v>290</v>
      </c>
      <c r="O46" s="4">
        <v>0.73</v>
      </c>
      <c r="P46" s="4">
        <v>110</v>
      </c>
      <c r="Q46" s="4">
        <v>0.4</v>
      </c>
      <c r="R46" s="4">
        <v>0.03</v>
      </c>
      <c r="S46" s="4">
        <v>200</v>
      </c>
      <c r="T46" s="4">
        <v>36</v>
      </c>
      <c r="U46" s="4">
        <v>2.5</v>
      </c>
      <c r="V46" s="4">
        <v>24</v>
      </c>
    </row>
    <row r="47" spans="1:22" ht="12.75">
      <c r="A47" s="2">
        <v>33</v>
      </c>
      <c r="B47" s="4" t="s">
        <v>34</v>
      </c>
      <c r="C47" s="2" t="s">
        <v>42</v>
      </c>
      <c r="D47" s="2"/>
      <c r="E47" s="2"/>
      <c r="F47" s="2">
        <v>36.44371747</v>
      </c>
      <c r="G47" s="2">
        <v>-108.7641014</v>
      </c>
      <c r="H47" s="2"/>
      <c r="I47" s="2">
        <v>1912</v>
      </c>
      <c r="J47" s="2">
        <v>5670</v>
      </c>
      <c r="K47" s="4" t="s">
        <v>551</v>
      </c>
      <c r="L47" s="15">
        <v>32469</v>
      </c>
      <c r="M47" s="4">
        <v>9.41</v>
      </c>
      <c r="N47" s="4">
        <v>297</v>
      </c>
      <c r="O47" s="4">
        <v>0.86</v>
      </c>
      <c r="P47" s="4">
        <v>120</v>
      </c>
      <c r="Q47" s="4">
        <v>0.5</v>
      </c>
      <c r="R47" s="4" t="s">
        <v>41</v>
      </c>
      <c r="S47" s="4">
        <v>193</v>
      </c>
      <c r="T47" s="4">
        <v>38</v>
      </c>
      <c r="U47" s="4">
        <v>3</v>
      </c>
      <c r="V47" s="4">
        <v>22</v>
      </c>
    </row>
    <row r="48" spans="1:22" ht="12.75">
      <c r="A48" s="2">
        <v>34</v>
      </c>
      <c r="B48" s="4">
        <v>30</v>
      </c>
      <c r="C48" s="2" t="s">
        <v>42</v>
      </c>
      <c r="D48" s="2"/>
      <c r="E48" s="2"/>
      <c r="F48" s="2">
        <v>36.43705498</v>
      </c>
      <c r="G48" s="2">
        <v>-108.9049655</v>
      </c>
      <c r="H48" s="2"/>
      <c r="I48" s="2">
        <v>1751</v>
      </c>
      <c r="J48" s="2">
        <v>6090</v>
      </c>
      <c r="K48" s="4" t="s">
        <v>551</v>
      </c>
      <c r="L48" s="15">
        <v>31981</v>
      </c>
      <c r="M48" s="4">
        <v>8.37</v>
      </c>
      <c r="N48" s="4">
        <v>220</v>
      </c>
      <c r="O48" s="4">
        <v>11</v>
      </c>
      <c r="P48" s="4">
        <v>68</v>
      </c>
      <c r="Q48" s="4">
        <v>2.3</v>
      </c>
      <c r="R48" s="4">
        <v>0.89</v>
      </c>
      <c r="S48" s="4">
        <v>200</v>
      </c>
      <c r="T48" s="4"/>
      <c r="U48" s="4">
        <v>4.7</v>
      </c>
      <c r="V48" s="4">
        <v>13</v>
      </c>
    </row>
    <row r="49" spans="1:22" ht="12.75">
      <c r="A49" s="2">
        <v>35</v>
      </c>
      <c r="B49" s="4" t="s">
        <v>35</v>
      </c>
      <c r="C49" s="2" t="s">
        <v>42</v>
      </c>
      <c r="D49" s="2"/>
      <c r="E49" s="2"/>
      <c r="F49" s="2">
        <v>36.43705498</v>
      </c>
      <c r="G49" s="2">
        <v>-108.9049655</v>
      </c>
      <c r="H49" s="2"/>
      <c r="I49" s="2">
        <v>1751</v>
      </c>
      <c r="J49" s="2">
        <v>6090</v>
      </c>
      <c r="K49" s="4" t="s">
        <v>551</v>
      </c>
      <c r="L49" s="15">
        <v>32513</v>
      </c>
      <c r="M49" s="4">
        <v>8.58</v>
      </c>
      <c r="N49" s="4">
        <v>216</v>
      </c>
      <c r="O49" s="4">
        <v>11</v>
      </c>
      <c r="P49" s="4">
        <v>70</v>
      </c>
      <c r="Q49" s="4">
        <v>1.9</v>
      </c>
      <c r="R49" s="4">
        <v>0.89</v>
      </c>
      <c r="S49" s="4">
        <v>200</v>
      </c>
      <c r="T49" s="4"/>
      <c r="U49" s="4">
        <v>2.7</v>
      </c>
      <c r="V49" s="4">
        <v>13</v>
      </c>
    </row>
    <row r="50" spans="1:22" ht="12.75">
      <c r="A50" s="2">
        <v>36</v>
      </c>
      <c r="B50" s="4">
        <v>31</v>
      </c>
      <c r="C50" s="2" t="s">
        <v>42</v>
      </c>
      <c r="D50" s="2"/>
      <c r="E50" s="2"/>
      <c r="F50" s="2">
        <v>36.42182643</v>
      </c>
      <c r="G50" s="2">
        <v>-108.7907513</v>
      </c>
      <c r="H50" s="2"/>
      <c r="I50" s="2">
        <v>2125</v>
      </c>
      <c r="J50" s="2">
        <v>5840</v>
      </c>
      <c r="K50" s="4" t="s">
        <v>551</v>
      </c>
      <c r="L50" s="15">
        <v>32513</v>
      </c>
      <c r="M50" s="4">
        <v>9.06</v>
      </c>
      <c r="N50" s="4">
        <v>174</v>
      </c>
      <c r="O50" s="4">
        <v>1.3</v>
      </c>
      <c r="P50" s="4">
        <v>66</v>
      </c>
      <c r="Q50" s="4">
        <v>0.7</v>
      </c>
      <c r="R50" s="4">
        <v>0.06</v>
      </c>
      <c r="S50" s="4">
        <v>134</v>
      </c>
      <c r="T50" s="4">
        <v>22</v>
      </c>
      <c r="U50" s="4">
        <v>1.6</v>
      </c>
      <c r="V50" s="4">
        <v>3</v>
      </c>
    </row>
    <row r="51" spans="1:22" ht="12.75">
      <c r="A51" s="2">
        <v>37</v>
      </c>
      <c r="B51" s="4">
        <v>32</v>
      </c>
      <c r="C51" s="2" t="s">
        <v>42</v>
      </c>
      <c r="D51" s="2"/>
      <c r="E51" s="2"/>
      <c r="F51" s="2">
        <v>36.40088718</v>
      </c>
      <c r="G51" s="2">
        <v>-108.7859924</v>
      </c>
      <c r="H51" s="2"/>
      <c r="I51" s="2">
        <v>1691</v>
      </c>
      <c r="J51" s="2">
        <v>5830</v>
      </c>
      <c r="K51" s="4" t="s">
        <v>551</v>
      </c>
      <c r="L51" s="15">
        <v>31587</v>
      </c>
      <c r="M51" s="4">
        <v>9.05</v>
      </c>
      <c r="N51" s="4">
        <v>190</v>
      </c>
      <c r="O51" s="4">
        <v>1</v>
      </c>
      <c r="P51" s="4">
        <v>71</v>
      </c>
      <c r="Q51" s="4">
        <v>0.6</v>
      </c>
      <c r="R51" s="4">
        <v>0.07</v>
      </c>
      <c r="S51" s="4">
        <v>151</v>
      </c>
      <c r="T51" s="4">
        <v>14</v>
      </c>
      <c r="U51" s="4">
        <v>1.6</v>
      </c>
      <c r="V51" s="4">
        <v>5.6</v>
      </c>
    </row>
    <row r="52" spans="1:22" ht="12.75">
      <c r="A52" s="2">
        <v>38</v>
      </c>
      <c r="B52" s="4" t="s">
        <v>36</v>
      </c>
      <c r="C52" s="2" t="s">
        <v>42</v>
      </c>
      <c r="D52" s="2"/>
      <c r="E52" s="2"/>
      <c r="F52" s="2">
        <v>36.40088718</v>
      </c>
      <c r="G52" s="2">
        <v>-108.7859924</v>
      </c>
      <c r="H52" s="2"/>
      <c r="I52" s="2">
        <v>1691</v>
      </c>
      <c r="J52" s="2">
        <v>5830</v>
      </c>
      <c r="K52" s="4" t="s">
        <v>551</v>
      </c>
      <c r="L52" s="15">
        <v>31973</v>
      </c>
      <c r="M52" s="4">
        <v>9.31</v>
      </c>
      <c r="N52" s="4">
        <v>190</v>
      </c>
      <c r="O52" s="4">
        <v>0.93</v>
      </c>
      <c r="P52" s="4">
        <v>72</v>
      </c>
      <c r="Q52" s="4">
        <v>0.6</v>
      </c>
      <c r="R52" s="4">
        <v>0.05</v>
      </c>
      <c r="S52" s="4">
        <v>144</v>
      </c>
      <c r="T52" s="4">
        <v>19</v>
      </c>
      <c r="U52" s="4">
        <v>1.5</v>
      </c>
      <c r="V52" s="4">
        <v>4.8</v>
      </c>
    </row>
    <row r="53" spans="1:22" ht="12.75">
      <c r="A53" s="2">
        <v>39</v>
      </c>
      <c r="B53" s="4" t="s">
        <v>37</v>
      </c>
      <c r="C53" s="2" t="s">
        <v>42</v>
      </c>
      <c r="D53" s="2"/>
      <c r="E53" s="2"/>
      <c r="F53" s="2">
        <v>36.40088718</v>
      </c>
      <c r="G53" s="2">
        <v>-108.7859924</v>
      </c>
      <c r="H53" s="2"/>
      <c r="I53" s="2">
        <v>1691</v>
      </c>
      <c r="J53" s="2">
        <v>5905</v>
      </c>
      <c r="K53" s="4" t="s">
        <v>551</v>
      </c>
      <c r="L53" s="15">
        <v>32305</v>
      </c>
      <c r="M53" s="4">
        <v>9.42</v>
      </c>
      <c r="N53" s="4">
        <v>190</v>
      </c>
      <c r="O53" s="4">
        <v>0.95</v>
      </c>
      <c r="P53" s="4">
        <v>71</v>
      </c>
      <c r="Q53" s="4">
        <v>0.5</v>
      </c>
      <c r="R53" s="4">
        <v>0.06</v>
      </c>
      <c r="S53" s="4">
        <v>149</v>
      </c>
      <c r="T53" s="4">
        <v>34</v>
      </c>
      <c r="U53" s="4">
        <v>1.1</v>
      </c>
      <c r="V53" s="4">
        <v>5.2</v>
      </c>
    </row>
    <row r="54" spans="1:22" ht="12.75">
      <c r="A54" s="2">
        <v>40</v>
      </c>
      <c r="B54" s="4">
        <v>33</v>
      </c>
      <c r="C54" s="2" t="s">
        <v>42</v>
      </c>
      <c r="D54" s="2"/>
      <c r="E54" s="2"/>
      <c r="F54" s="2">
        <v>36.30475695</v>
      </c>
      <c r="G54" s="2">
        <v>-108.8050281</v>
      </c>
      <c r="H54" s="2"/>
      <c r="I54" s="2">
        <v>2349</v>
      </c>
      <c r="J54" s="2">
        <v>5905</v>
      </c>
      <c r="K54" s="4" t="s">
        <v>551</v>
      </c>
      <c r="L54" s="15">
        <v>31973</v>
      </c>
      <c r="M54" s="4">
        <v>9.52</v>
      </c>
      <c r="N54" s="4">
        <v>290</v>
      </c>
      <c r="O54" s="4">
        <v>0.85</v>
      </c>
      <c r="P54" s="4">
        <v>120</v>
      </c>
      <c r="Q54" s="4">
        <v>0.5</v>
      </c>
      <c r="R54" s="4">
        <v>0.04</v>
      </c>
      <c r="S54" s="4">
        <v>168</v>
      </c>
      <c r="T54" s="4">
        <v>3</v>
      </c>
      <c r="U54" s="4">
        <v>12</v>
      </c>
      <c r="V54" s="4">
        <v>38</v>
      </c>
    </row>
    <row r="55" spans="1:22" ht="12.75">
      <c r="A55" s="2">
        <v>41</v>
      </c>
      <c r="B55" s="4" t="s">
        <v>38</v>
      </c>
      <c r="C55" s="2" t="s">
        <v>42</v>
      </c>
      <c r="D55" s="2"/>
      <c r="E55" s="2"/>
      <c r="F55" s="2">
        <v>36.30475695</v>
      </c>
      <c r="G55" s="2">
        <v>-108.8050281</v>
      </c>
      <c r="H55" s="2"/>
      <c r="I55" s="2">
        <v>2349</v>
      </c>
      <c r="J55" s="2">
        <v>5905</v>
      </c>
      <c r="K55" s="4" t="s">
        <v>551</v>
      </c>
      <c r="L55" s="15">
        <v>32323</v>
      </c>
      <c r="M55" s="4">
        <v>9.53</v>
      </c>
      <c r="N55" s="4">
        <v>290</v>
      </c>
      <c r="O55" s="4">
        <v>0.66</v>
      </c>
      <c r="P55" s="4">
        <v>110</v>
      </c>
      <c r="Q55" s="4">
        <v>0.6</v>
      </c>
      <c r="R55" s="4">
        <v>0.01</v>
      </c>
      <c r="S55" s="4">
        <v>164</v>
      </c>
      <c r="T55" s="4"/>
      <c r="U55" s="4">
        <v>8.4</v>
      </c>
      <c r="V55" s="4">
        <v>36</v>
      </c>
    </row>
    <row r="56" spans="1:22" ht="12.75">
      <c r="A56" s="2">
        <v>42</v>
      </c>
      <c r="B56" s="4">
        <v>34</v>
      </c>
      <c r="C56" s="2" t="s">
        <v>42</v>
      </c>
      <c r="D56" s="2"/>
      <c r="E56" s="2"/>
      <c r="F56" s="2">
        <v>36.27525163</v>
      </c>
      <c r="G56" s="2">
        <v>-108.8116906</v>
      </c>
      <c r="H56" s="2"/>
      <c r="I56" s="2">
        <v>2518</v>
      </c>
      <c r="J56" s="2">
        <v>6010</v>
      </c>
      <c r="K56" s="4" t="s">
        <v>551</v>
      </c>
      <c r="L56" s="15">
        <v>31974</v>
      </c>
      <c r="M56" s="4">
        <v>8.96</v>
      </c>
      <c r="N56" s="4">
        <v>509</v>
      </c>
      <c r="O56" s="4">
        <v>1.9</v>
      </c>
      <c r="P56" s="4">
        <v>190</v>
      </c>
      <c r="Q56" s="4">
        <v>1.2</v>
      </c>
      <c r="R56" s="4">
        <v>0.19</v>
      </c>
      <c r="S56" s="4">
        <v>301</v>
      </c>
      <c r="T56" s="4">
        <v>17</v>
      </c>
      <c r="U56" s="4">
        <v>7.1</v>
      </c>
      <c r="V56" s="4">
        <v>130</v>
      </c>
    </row>
    <row r="57" spans="1:22" ht="12.75">
      <c r="A57" s="2">
        <v>43</v>
      </c>
      <c r="B57" s="4" t="s">
        <v>39</v>
      </c>
      <c r="C57" s="2" t="s">
        <v>42</v>
      </c>
      <c r="D57" s="2"/>
      <c r="E57" s="2"/>
      <c r="F57" s="2">
        <v>36.27525163</v>
      </c>
      <c r="G57" s="2">
        <v>-108.8116906</v>
      </c>
      <c r="H57" s="2"/>
      <c r="I57" s="2">
        <v>2518</v>
      </c>
      <c r="J57" s="2">
        <v>6010</v>
      </c>
      <c r="K57" s="4" t="s">
        <v>551</v>
      </c>
      <c r="L57" s="15">
        <v>32469</v>
      </c>
      <c r="M57" s="4">
        <v>8.88</v>
      </c>
      <c r="N57" s="4">
        <v>510</v>
      </c>
      <c r="O57" s="4">
        <v>27</v>
      </c>
      <c r="P57" s="4">
        <v>240</v>
      </c>
      <c r="Q57" s="4">
        <v>1</v>
      </c>
      <c r="R57" s="4">
        <v>0.42</v>
      </c>
      <c r="S57" s="4">
        <v>295</v>
      </c>
      <c r="T57" s="4">
        <v>19</v>
      </c>
      <c r="U57" s="4">
        <v>7.8</v>
      </c>
      <c r="V57" s="4">
        <v>130</v>
      </c>
    </row>
    <row r="58" spans="1:22" ht="12.75">
      <c r="A58" s="2">
        <v>44</v>
      </c>
      <c r="B58" s="4">
        <v>35</v>
      </c>
      <c r="C58" s="2" t="s">
        <v>42</v>
      </c>
      <c r="D58" s="2"/>
      <c r="E58" s="2"/>
      <c r="F58" s="2">
        <v>36.25526416</v>
      </c>
      <c r="G58" s="2">
        <v>-108.3167627</v>
      </c>
      <c r="H58" s="2"/>
      <c r="I58" s="2">
        <v>5250</v>
      </c>
      <c r="J58" s="2">
        <v>5750</v>
      </c>
      <c r="K58" s="4" t="s">
        <v>551</v>
      </c>
      <c r="L58" s="15">
        <v>31939</v>
      </c>
      <c r="M58" s="4">
        <v>7.88</v>
      </c>
      <c r="N58" s="4">
        <v>840</v>
      </c>
      <c r="O58" s="4">
        <v>12</v>
      </c>
      <c r="P58" s="4">
        <v>359</v>
      </c>
      <c r="Q58" s="4">
        <v>2.3</v>
      </c>
      <c r="R58" s="4">
        <v>0.09</v>
      </c>
      <c r="S58" s="4">
        <v>173</v>
      </c>
      <c r="T58" s="4">
        <v>0</v>
      </c>
      <c r="U58" s="4">
        <v>19</v>
      </c>
      <c r="V58" s="4">
        <v>430</v>
      </c>
    </row>
    <row r="59" spans="1:22" ht="12.75">
      <c r="A59" s="2">
        <v>45</v>
      </c>
      <c r="B59" s="4">
        <v>36</v>
      </c>
      <c r="C59" s="2" t="s">
        <v>42</v>
      </c>
      <c r="D59" s="2"/>
      <c r="E59" s="2"/>
      <c r="F59" s="2">
        <v>35.95735564</v>
      </c>
      <c r="G59" s="2">
        <v>-107.8970258</v>
      </c>
      <c r="H59" s="2"/>
      <c r="I59" s="2">
        <v>3988</v>
      </c>
      <c r="J59" s="2">
        <v>6330</v>
      </c>
      <c r="K59" s="4" t="s">
        <v>551</v>
      </c>
      <c r="L59" s="15">
        <v>31526</v>
      </c>
      <c r="M59" s="4">
        <v>8.2</v>
      </c>
      <c r="N59" s="4">
        <v>1099</v>
      </c>
      <c r="O59" s="4">
        <v>13</v>
      </c>
      <c r="P59" s="4">
        <v>340</v>
      </c>
      <c r="Q59" s="4">
        <v>2.1</v>
      </c>
      <c r="R59" s="4">
        <v>0.15</v>
      </c>
      <c r="S59" s="4">
        <v>190</v>
      </c>
      <c r="T59" s="4">
        <v>6</v>
      </c>
      <c r="U59" s="4">
        <v>14</v>
      </c>
      <c r="V59" s="4">
        <v>560</v>
      </c>
    </row>
    <row r="60" spans="1:22" ht="12.75">
      <c r="A60" s="2">
        <v>46</v>
      </c>
      <c r="B60" s="4" t="s">
        <v>40</v>
      </c>
      <c r="C60" s="2" t="s">
        <v>42</v>
      </c>
      <c r="D60" s="2"/>
      <c r="E60" s="2"/>
      <c r="F60" s="2">
        <v>35.95735564</v>
      </c>
      <c r="G60" s="2">
        <v>-107.8970258</v>
      </c>
      <c r="H60" s="2"/>
      <c r="I60" s="2">
        <v>3988</v>
      </c>
      <c r="J60" s="2">
        <v>6330</v>
      </c>
      <c r="K60" s="4" t="s">
        <v>551</v>
      </c>
      <c r="L60" s="15">
        <v>32103</v>
      </c>
      <c r="M60" s="4">
        <v>8.31</v>
      </c>
      <c r="N60" s="4">
        <v>1100</v>
      </c>
      <c r="O60" s="4">
        <v>1.4</v>
      </c>
      <c r="P60" s="4">
        <v>200</v>
      </c>
      <c r="Q60" s="4">
        <v>2</v>
      </c>
      <c r="R60" s="4">
        <v>0.32</v>
      </c>
      <c r="S60" s="4">
        <v>188</v>
      </c>
      <c r="T60" s="4">
        <v>5</v>
      </c>
      <c r="U60" s="4">
        <v>17</v>
      </c>
      <c r="V60" s="4">
        <v>580</v>
      </c>
    </row>
    <row r="61" spans="1:22" ht="12.75">
      <c r="A61" s="2">
        <v>47</v>
      </c>
      <c r="B61" s="4">
        <v>37</v>
      </c>
      <c r="C61" s="2" t="s">
        <v>42</v>
      </c>
      <c r="D61" s="2"/>
      <c r="E61" s="2"/>
      <c r="F61" s="2">
        <v>35.64659804</v>
      </c>
      <c r="G61" s="2">
        <v>-108.0431247</v>
      </c>
      <c r="H61" s="2"/>
      <c r="I61" s="2">
        <v>2605</v>
      </c>
      <c r="J61" s="2">
        <v>6795</v>
      </c>
      <c r="K61" s="4" t="s">
        <v>551</v>
      </c>
      <c r="L61" s="15">
        <v>32052</v>
      </c>
      <c r="M61" s="4">
        <v>9.05</v>
      </c>
      <c r="N61" s="4">
        <v>550</v>
      </c>
      <c r="O61" s="4">
        <v>49</v>
      </c>
      <c r="P61" s="4">
        <v>180</v>
      </c>
      <c r="Q61" s="4">
        <v>0.9</v>
      </c>
      <c r="R61" s="4">
        <v>17</v>
      </c>
      <c r="S61" s="4">
        <v>308</v>
      </c>
      <c r="T61" s="4">
        <v>22</v>
      </c>
      <c r="U61" s="4">
        <v>6.5</v>
      </c>
      <c r="V61" s="4">
        <v>150</v>
      </c>
    </row>
    <row r="62" spans="1:22" ht="12.75">
      <c r="A62" s="2">
        <v>48</v>
      </c>
      <c r="B62" s="4">
        <v>38</v>
      </c>
      <c r="C62" s="2" t="s">
        <v>42</v>
      </c>
      <c r="D62" s="2"/>
      <c r="E62" s="2"/>
      <c r="F62" s="2">
        <v>35.59615346</v>
      </c>
      <c r="G62" s="2">
        <v>-108.6417971</v>
      </c>
      <c r="H62" s="2"/>
      <c r="I62" s="2">
        <v>410</v>
      </c>
      <c r="J62" s="2">
        <v>6825</v>
      </c>
      <c r="K62" s="4" t="s">
        <v>551</v>
      </c>
      <c r="L62" s="15">
        <v>31959</v>
      </c>
      <c r="M62" s="4">
        <v>7.64</v>
      </c>
      <c r="N62" s="4">
        <v>720</v>
      </c>
      <c r="O62" s="4">
        <v>51</v>
      </c>
      <c r="P62" s="4">
        <v>180</v>
      </c>
      <c r="Q62" s="4">
        <v>2.6</v>
      </c>
      <c r="R62" s="4">
        <v>17</v>
      </c>
      <c r="S62" s="4">
        <v>344</v>
      </c>
      <c r="T62" s="4"/>
      <c r="U62" s="4">
        <v>7.9</v>
      </c>
      <c r="V62" s="4">
        <v>290</v>
      </c>
    </row>
    <row r="63" spans="1:22" ht="12.75">
      <c r="A63" s="2">
        <v>49</v>
      </c>
      <c r="B63" s="3" t="s">
        <v>78</v>
      </c>
      <c r="C63" s="2" t="s">
        <v>264</v>
      </c>
      <c r="F63">
        <v>36.77</v>
      </c>
      <c r="G63">
        <v>-108.899166666667</v>
      </c>
      <c r="H63" t="s">
        <v>271</v>
      </c>
      <c r="I63">
        <v>695</v>
      </c>
      <c r="J63">
        <v>5270</v>
      </c>
      <c r="K63" s="4" t="s">
        <v>551</v>
      </c>
      <c r="L63" s="14">
        <v>22033</v>
      </c>
      <c r="M63" s="3">
        <v>8.1</v>
      </c>
      <c r="N63" s="3">
        <v>912</v>
      </c>
      <c r="O63" s="3">
        <v>5.6</v>
      </c>
      <c r="P63" s="3">
        <v>360</v>
      </c>
      <c r="Q63" s="3">
        <v>2</v>
      </c>
      <c r="R63" s="3">
        <v>0.5</v>
      </c>
      <c r="S63" s="3">
        <v>550</v>
      </c>
      <c r="T63" s="3">
        <v>0</v>
      </c>
      <c r="U63" s="3">
        <v>200</v>
      </c>
      <c r="V63" s="3">
        <v>52</v>
      </c>
    </row>
    <row r="64" spans="1:22" ht="12.75">
      <c r="A64" s="2">
        <v>50</v>
      </c>
      <c r="B64" s="3" t="s">
        <v>79</v>
      </c>
      <c r="C64" s="2" t="s">
        <v>264</v>
      </c>
      <c r="F64">
        <v>36.4227777777778</v>
      </c>
      <c r="G64">
        <v>-108.875277777778</v>
      </c>
      <c r="H64" t="s">
        <v>272</v>
      </c>
      <c r="I64">
        <v>1475</v>
      </c>
      <c r="J64">
        <v>5990</v>
      </c>
      <c r="K64" s="4" t="s">
        <v>551</v>
      </c>
      <c r="L64" s="14">
        <v>24730</v>
      </c>
      <c r="N64" s="3">
        <v>116</v>
      </c>
      <c r="O64" s="3">
        <v>7</v>
      </c>
      <c r="P64" s="3">
        <v>57</v>
      </c>
      <c r="Q64" s="3">
        <v>2</v>
      </c>
      <c r="R64" s="3">
        <v>0.6</v>
      </c>
      <c r="S64" s="3">
        <v>120</v>
      </c>
      <c r="T64" s="3">
        <v>24</v>
      </c>
      <c r="U64" s="3">
        <v>4.6</v>
      </c>
      <c r="V64" s="3">
        <v>11</v>
      </c>
    </row>
    <row r="65" spans="1:22" ht="12.75">
      <c r="A65" s="2">
        <v>51</v>
      </c>
      <c r="B65" s="3" t="s">
        <v>80</v>
      </c>
      <c r="C65" s="2" t="s">
        <v>264</v>
      </c>
      <c r="F65">
        <v>36.4263888888889</v>
      </c>
      <c r="G65">
        <v>-108.876111111111</v>
      </c>
      <c r="H65" t="s">
        <v>273</v>
      </c>
      <c r="I65">
        <v>1100</v>
      </c>
      <c r="J65">
        <v>6000</v>
      </c>
      <c r="K65" s="4" t="s">
        <v>551</v>
      </c>
      <c r="L65" s="14">
        <v>24730</v>
      </c>
      <c r="M65" s="3">
        <v>8.8</v>
      </c>
      <c r="N65" s="3">
        <v>120</v>
      </c>
      <c r="O65" s="3">
        <v>17</v>
      </c>
      <c r="P65" s="3">
        <v>43</v>
      </c>
      <c r="Q65" s="3">
        <v>24</v>
      </c>
      <c r="R65" s="3">
        <v>0.6</v>
      </c>
      <c r="S65" s="3">
        <v>150</v>
      </c>
      <c r="T65" s="3">
        <v>0</v>
      </c>
      <c r="U65" s="3">
        <v>4.6</v>
      </c>
      <c r="V65" s="3">
        <v>8</v>
      </c>
    </row>
    <row r="66" spans="1:22" ht="12.75">
      <c r="A66" s="2">
        <v>52</v>
      </c>
      <c r="B66" s="3" t="s">
        <v>81</v>
      </c>
      <c r="C66" s="2" t="s">
        <v>264</v>
      </c>
      <c r="F66">
        <v>35.5794444444444</v>
      </c>
      <c r="G66">
        <v>-108.318888888889</v>
      </c>
      <c r="H66" t="s">
        <v>274</v>
      </c>
      <c r="I66">
        <v>1000</v>
      </c>
      <c r="J66">
        <v>7158</v>
      </c>
      <c r="K66" s="4" t="s">
        <v>551</v>
      </c>
      <c r="L66" s="14">
        <v>26729</v>
      </c>
      <c r="M66" s="3">
        <v>8.9</v>
      </c>
      <c r="N66" s="3">
        <v>608</v>
      </c>
      <c r="O66" s="3">
        <v>6</v>
      </c>
      <c r="P66" s="3">
        <v>200</v>
      </c>
      <c r="Q66" s="3">
        <v>1</v>
      </c>
      <c r="R66" s="3">
        <v>1.2</v>
      </c>
      <c r="S66" s="3">
        <v>220</v>
      </c>
      <c r="T66" s="3">
        <v>23</v>
      </c>
      <c r="U66" s="3">
        <v>26</v>
      </c>
      <c r="V66" s="3">
        <v>170</v>
      </c>
    </row>
    <row r="67" spans="1:22" ht="12.75">
      <c r="A67" s="2">
        <v>53</v>
      </c>
      <c r="B67" s="3">
        <v>861</v>
      </c>
      <c r="C67" s="2" t="s">
        <v>264</v>
      </c>
      <c r="F67">
        <v>35.5797222222222</v>
      </c>
      <c r="G67">
        <v>-108.319166666667</v>
      </c>
      <c r="H67" t="s">
        <v>275</v>
      </c>
      <c r="I67">
        <v>1200</v>
      </c>
      <c r="J67">
        <v>7195</v>
      </c>
      <c r="K67" s="4" t="s">
        <v>551</v>
      </c>
      <c r="L67" s="14">
        <v>26729</v>
      </c>
      <c r="M67" s="3">
        <v>8.9</v>
      </c>
      <c r="N67" s="3">
        <v>481</v>
      </c>
      <c r="O67" s="3">
        <v>6</v>
      </c>
      <c r="P67" s="3">
        <v>200</v>
      </c>
      <c r="Q67" s="3">
        <v>1</v>
      </c>
      <c r="R67" s="3">
        <v>1.2</v>
      </c>
      <c r="S67" s="3">
        <v>220</v>
      </c>
      <c r="T67" s="3">
        <v>23</v>
      </c>
      <c r="U67" s="3">
        <v>25</v>
      </c>
      <c r="V67" s="3">
        <v>170</v>
      </c>
    </row>
    <row r="68" spans="1:22" ht="12.75">
      <c r="A68" s="2">
        <v>54</v>
      </c>
      <c r="B68" s="3">
        <v>880</v>
      </c>
      <c r="C68" s="2" t="s">
        <v>264</v>
      </c>
      <c r="F68">
        <v>35.6227777777778</v>
      </c>
      <c r="G68">
        <v>-108.553333333333</v>
      </c>
      <c r="H68" t="s">
        <v>276</v>
      </c>
      <c r="I68">
        <v>450</v>
      </c>
      <c r="J68">
        <v>6800</v>
      </c>
      <c r="K68" s="4" t="s">
        <v>551</v>
      </c>
      <c r="L68" s="14">
        <v>27067</v>
      </c>
      <c r="M68" s="3">
        <v>8.7</v>
      </c>
      <c r="N68" s="3">
        <v>487</v>
      </c>
      <c r="O68" s="3">
        <v>8</v>
      </c>
      <c r="P68" s="3">
        <v>170</v>
      </c>
      <c r="Q68" s="3">
        <v>2</v>
      </c>
      <c r="R68" s="3">
        <v>1.2</v>
      </c>
      <c r="S68" s="3">
        <v>210</v>
      </c>
      <c r="T68" s="3">
        <v>15</v>
      </c>
      <c r="U68" s="3">
        <v>11</v>
      </c>
      <c r="V68" s="3">
        <v>160</v>
      </c>
    </row>
    <row r="69" spans="1:22" ht="12.75">
      <c r="A69" s="2">
        <v>55</v>
      </c>
      <c r="B69" s="3">
        <v>2349</v>
      </c>
      <c r="C69" s="2" t="s">
        <v>264</v>
      </c>
      <c r="F69">
        <v>36.2555555555556</v>
      </c>
      <c r="G69">
        <v>-108.321944444444</v>
      </c>
      <c r="H69" t="s">
        <v>277</v>
      </c>
      <c r="I69">
        <v>5200</v>
      </c>
      <c r="J69">
        <v>5746</v>
      </c>
      <c r="K69" s="4" t="s">
        <v>551</v>
      </c>
      <c r="L69" s="14">
        <v>26932</v>
      </c>
      <c r="M69" s="3">
        <v>8.1</v>
      </c>
      <c r="N69" s="3">
        <v>950</v>
      </c>
      <c r="O69" s="3">
        <v>38</v>
      </c>
      <c r="P69" s="3">
        <v>260</v>
      </c>
      <c r="Q69" s="3">
        <v>2</v>
      </c>
      <c r="R69" s="3">
        <v>1.2</v>
      </c>
      <c r="S69" s="3">
        <v>170</v>
      </c>
      <c r="T69" s="3">
        <v>0</v>
      </c>
      <c r="U69" s="3">
        <v>18</v>
      </c>
      <c r="V69" s="3">
        <v>510</v>
      </c>
    </row>
    <row r="70" spans="1:22" ht="12.75">
      <c r="A70" s="2">
        <v>56</v>
      </c>
      <c r="B70" s="3" t="s">
        <v>82</v>
      </c>
      <c r="C70" s="2" t="s">
        <v>264</v>
      </c>
      <c r="F70">
        <v>36.4263888888889</v>
      </c>
      <c r="G70">
        <v>-108.876111111111</v>
      </c>
      <c r="H70" t="s">
        <v>273</v>
      </c>
      <c r="I70">
        <v>1100</v>
      </c>
      <c r="J70">
        <v>6000</v>
      </c>
      <c r="K70" s="4" t="s">
        <v>551</v>
      </c>
      <c r="L70" s="14">
        <v>25212</v>
      </c>
      <c r="M70" s="3">
        <v>8.6</v>
      </c>
      <c r="N70" s="3">
        <v>184</v>
      </c>
      <c r="O70" s="3">
        <v>10</v>
      </c>
      <c r="P70" s="3">
        <v>48</v>
      </c>
      <c r="Q70" s="3">
        <v>2</v>
      </c>
      <c r="R70" s="3">
        <v>2.4</v>
      </c>
      <c r="S70" s="3">
        <v>140</v>
      </c>
      <c r="T70" s="3">
        <v>5</v>
      </c>
      <c r="U70" s="3">
        <v>1.1</v>
      </c>
      <c r="V70" s="3">
        <v>16</v>
      </c>
    </row>
    <row r="71" spans="1:22" ht="12.75">
      <c r="A71">
        <v>57</v>
      </c>
      <c r="B71" s="3" t="s">
        <v>83</v>
      </c>
      <c r="C71" s="2" t="s">
        <v>264</v>
      </c>
      <c r="F71">
        <v>36.4263888888889</v>
      </c>
      <c r="G71">
        <v>-108.876111111111</v>
      </c>
      <c r="H71" t="s">
        <v>273</v>
      </c>
      <c r="I71">
        <v>1100</v>
      </c>
      <c r="J71">
        <v>6000</v>
      </c>
      <c r="K71" s="4" t="s">
        <v>551</v>
      </c>
      <c r="L71" s="14">
        <v>25301</v>
      </c>
      <c r="M71" s="3">
        <v>8.5</v>
      </c>
      <c r="N71" s="3">
        <v>160</v>
      </c>
      <c r="O71" s="3">
        <v>10</v>
      </c>
      <c r="P71" s="3">
        <v>47</v>
      </c>
      <c r="Q71" s="3">
        <v>2</v>
      </c>
      <c r="R71" s="3">
        <v>2.4</v>
      </c>
      <c r="S71" s="3">
        <v>140</v>
      </c>
      <c r="T71" s="3">
        <v>10</v>
      </c>
      <c r="U71" s="3">
        <v>3.2</v>
      </c>
      <c r="V71" s="3">
        <v>5.8</v>
      </c>
    </row>
    <row r="72" spans="1:22" ht="12.75">
      <c r="A72">
        <v>58</v>
      </c>
      <c r="B72" s="3" t="s">
        <v>84</v>
      </c>
      <c r="C72" s="2" t="s">
        <v>264</v>
      </c>
      <c r="F72">
        <v>35.6563888888889</v>
      </c>
      <c r="G72">
        <v>-108.509722222222</v>
      </c>
      <c r="H72" t="s">
        <v>278</v>
      </c>
      <c r="I72">
        <v>1650</v>
      </c>
      <c r="J72">
        <v>7193</v>
      </c>
      <c r="K72" s="4" t="s">
        <v>551</v>
      </c>
      <c r="L72" s="14">
        <v>26015</v>
      </c>
      <c r="M72" s="3">
        <v>8.8</v>
      </c>
      <c r="N72" s="3">
        <v>348</v>
      </c>
      <c r="O72" s="3">
        <v>2</v>
      </c>
      <c r="P72" s="3">
        <v>110</v>
      </c>
      <c r="Q72" s="3">
        <v>0.7</v>
      </c>
      <c r="R72" s="3">
        <v>2.6</v>
      </c>
      <c r="S72" s="3">
        <v>216</v>
      </c>
      <c r="T72" s="3">
        <v>37</v>
      </c>
      <c r="U72" s="3">
        <v>3.5</v>
      </c>
      <c r="V72" s="3">
        <v>32</v>
      </c>
    </row>
    <row r="73" spans="1:22" ht="12.75">
      <c r="A73">
        <v>59</v>
      </c>
      <c r="B73" s="3" t="s">
        <v>85</v>
      </c>
      <c r="C73" s="2" t="s">
        <v>264</v>
      </c>
      <c r="F73">
        <v>36.0536111111111</v>
      </c>
      <c r="G73">
        <v>-107.792777777778</v>
      </c>
      <c r="H73" t="s">
        <v>279</v>
      </c>
      <c r="I73">
        <v>5076</v>
      </c>
      <c r="J73">
        <v>6380</v>
      </c>
      <c r="K73" s="4" t="s">
        <v>551</v>
      </c>
      <c r="L73" s="14">
        <v>27765</v>
      </c>
      <c r="M73" s="3">
        <v>8</v>
      </c>
      <c r="N73" s="3">
        <v>3370</v>
      </c>
      <c r="O73" s="3">
        <v>320</v>
      </c>
      <c r="P73" s="3">
        <v>760</v>
      </c>
      <c r="Q73" s="3">
        <v>9.1</v>
      </c>
      <c r="R73" s="3">
        <v>4</v>
      </c>
      <c r="S73" s="3">
        <v>60</v>
      </c>
      <c r="T73" s="3">
        <v>0</v>
      </c>
      <c r="U73" s="3">
        <v>19</v>
      </c>
      <c r="V73" s="3">
        <v>2200</v>
      </c>
    </row>
    <row r="74" spans="1:22" ht="12.75">
      <c r="A74">
        <v>60</v>
      </c>
      <c r="B74" s="3">
        <v>850</v>
      </c>
      <c r="C74" s="2" t="s">
        <v>264</v>
      </c>
      <c r="F74">
        <v>35.5683333333333</v>
      </c>
      <c r="G74">
        <v>-108.014722222222</v>
      </c>
      <c r="H74" t="s">
        <v>280</v>
      </c>
      <c r="I74">
        <v>2023</v>
      </c>
      <c r="J74">
        <v>7350</v>
      </c>
      <c r="K74" s="4" t="s">
        <v>551</v>
      </c>
      <c r="L74" s="14">
        <v>26550</v>
      </c>
      <c r="M74" s="3">
        <v>8.5</v>
      </c>
      <c r="N74" s="3">
        <v>790</v>
      </c>
      <c r="O74" s="3">
        <v>30</v>
      </c>
      <c r="P74" s="3">
        <v>210</v>
      </c>
      <c r="Q74" s="3">
        <v>3</v>
      </c>
      <c r="R74" s="3">
        <v>4.9</v>
      </c>
      <c r="S74" s="3">
        <v>160</v>
      </c>
      <c r="T74" s="3">
        <v>15</v>
      </c>
      <c r="U74" s="3">
        <v>11</v>
      </c>
      <c r="V74" s="3">
        <v>370</v>
      </c>
    </row>
    <row r="75" spans="1:22" ht="12.75">
      <c r="A75">
        <v>61</v>
      </c>
      <c r="B75" s="3">
        <v>407</v>
      </c>
      <c r="C75" s="2" t="s">
        <v>264</v>
      </c>
      <c r="F75">
        <v>35.3963888888889</v>
      </c>
      <c r="G75">
        <v>-107.769166666667</v>
      </c>
      <c r="H75" t="s">
        <v>281</v>
      </c>
      <c r="I75">
        <v>1004</v>
      </c>
      <c r="J75">
        <v>7008</v>
      </c>
      <c r="K75" s="4" t="s">
        <v>551</v>
      </c>
      <c r="L75" s="14">
        <v>23125</v>
      </c>
      <c r="M75" s="3">
        <v>8.2</v>
      </c>
      <c r="N75" s="3">
        <v>718</v>
      </c>
      <c r="O75" s="3">
        <v>15</v>
      </c>
      <c r="P75" s="3">
        <v>226</v>
      </c>
      <c r="Q75" s="3">
        <v>3.7</v>
      </c>
      <c r="R75" s="3">
        <v>4.9</v>
      </c>
      <c r="S75" s="3">
        <v>252</v>
      </c>
      <c r="T75" s="3">
        <v>0</v>
      </c>
      <c r="U75" s="3">
        <v>7.7</v>
      </c>
      <c r="V75" s="3">
        <v>322</v>
      </c>
    </row>
    <row r="76" spans="1:22" ht="12.75">
      <c r="A76">
        <v>62</v>
      </c>
      <c r="B76" s="3">
        <v>402</v>
      </c>
      <c r="C76" s="2" t="s">
        <v>264</v>
      </c>
      <c r="F76">
        <v>35.405</v>
      </c>
      <c r="G76">
        <v>-107.813055555556</v>
      </c>
      <c r="H76" t="s">
        <v>282</v>
      </c>
      <c r="I76">
        <v>644</v>
      </c>
      <c r="J76">
        <v>6942</v>
      </c>
      <c r="K76" s="4" t="s">
        <v>551</v>
      </c>
      <c r="L76" s="14">
        <v>21230</v>
      </c>
      <c r="M76" s="3">
        <v>8.3</v>
      </c>
      <c r="N76" s="3">
        <v>420</v>
      </c>
      <c r="O76" s="3">
        <v>5.6</v>
      </c>
      <c r="P76" s="3">
        <v>140</v>
      </c>
      <c r="Q76" s="3">
        <v>2</v>
      </c>
      <c r="R76" s="3">
        <v>5</v>
      </c>
      <c r="S76" s="3">
        <v>240</v>
      </c>
      <c r="T76" s="3">
        <v>4</v>
      </c>
      <c r="U76" s="3">
        <v>6</v>
      </c>
      <c r="V76" s="3">
        <v>120</v>
      </c>
    </row>
    <row r="77" spans="1:22" ht="12.75">
      <c r="A77">
        <v>63</v>
      </c>
      <c r="B77" s="3" t="s">
        <v>86</v>
      </c>
      <c r="C77" s="2" t="s">
        <v>264</v>
      </c>
      <c r="F77">
        <v>36.0536111111111</v>
      </c>
      <c r="G77">
        <v>-107.792777777778</v>
      </c>
      <c r="H77" t="s">
        <v>279</v>
      </c>
      <c r="I77">
        <v>5076</v>
      </c>
      <c r="J77">
        <v>6380</v>
      </c>
      <c r="K77" s="4" t="s">
        <v>551</v>
      </c>
      <c r="L77" s="14">
        <v>27519</v>
      </c>
      <c r="N77" s="3">
        <v>3600</v>
      </c>
      <c r="O77" s="3">
        <v>340</v>
      </c>
      <c r="P77" s="3">
        <v>770</v>
      </c>
      <c r="Q77" s="3">
        <v>8</v>
      </c>
      <c r="R77" s="3">
        <v>5</v>
      </c>
      <c r="S77" s="3">
        <v>57</v>
      </c>
      <c r="U77" s="3">
        <v>14</v>
      </c>
      <c r="V77" s="3">
        <v>2400</v>
      </c>
    </row>
    <row r="78" spans="1:22" ht="12.75">
      <c r="A78">
        <v>64</v>
      </c>
      <c r="B78" s="3">
        <v>603</v>
      </c>
      <c r="C78" s="2" t="s">
        <v>264</v>
      </c>
      <c r="F78">
        <v>35.535</v>
      </c>
      <c r="G78">
        <v>-108.133611111111</v>
      </c>
      <c r="H78" t="s">
        <v>283</v>
      </c>
      <c r="I78">
        <v>1221</v>
      </c>
      <c r="J78">
        <v>7240</v>
      </c>
      <c r="K78" s="4" t="s">
        <v>551</v>
      </c>
      <c r="L78" s="14">
        <v>23135</v>
      </c>
      <c r="M78" s="3">
        <v>8.3</v>
      </c>
      <c r="N78" s="3">
        <v>247</v>
      </c>
      <c r="O78" s="3">
        <v>29</v>
      </c>
      <c r="P78" s="3">
        <v>52</v>
      </c>
      <c r="Q78" s="3">
        <v>3</v>
      </c>
      <c r="R78" s="3">
        <v>5.8</v>
      </c>
      <c r="S78" s="3">
        <v>220</v>
      </c>
      <c r="T78" s="3">
        <v>3</v>
      </c>
      <c r="U78" s="3">
        <v>4.6</v>
      </c>
      <c r="V78" s="3">
        <v>22</v>
      </c>
    </row>
    <row r="79" spans="1:22" ht="12.75">
      <c r="A79">
        <v>65</v>
      </c>
      <c r="B79" s="3" t="s">
        <v>87</v>
      </c>
      <c r="C79" s="2" t="s">
        <v>264</v>
      </c>
      <c r="F79">
        <v>35.5966666666667</v>
      </c>
      <c r="G79">
        <v>-108.643888888889</v>
      </c>
      <c r="H79" t="s">
        <v>284</v>
      </c>
      <c r="I79">
        <v>410</v>
      </c>
      <c r="J79">
        <v>6825</v>
      </c>
      <c r="K79" s="4" t="s">
        <v>551</v>
      </c>
      <c r="L79" s="14">
        <v>27114</v>
      </c>
      <c r="M79" s="3">
        <v>8.3</v>
      </c>
      <c r="N79" s="3">
        <v>736</v>
      </c>
      <c r="O79" s="3">
        <v>34</v>
      </c>
      <c r="P79" s="3">
        <v>200</v>
      </c>
      <c r="Q79" s="3">
        <v>0.1</v>
      </c>
      <c r="R79" s="3">
        <v>11</v>
      </c>
      <c r="S79" s="3">
        <v>300</v>
      </c>
      <c r="T79" s="3">
        <v>14</v>
      </c>
      <c r="U79" s="3">
        <v>20</v>
      </c>
      <c r="V79" s="3">
        <v>290</v>
      </c>
    </row>
    <row r="80" spans="1:22" ht="12.75">
      <c r="A80">
        <v>66</v>
      </c>
      <c r="B80" s="3">
        <v>139</v>
      </c>
      <c r="C80" s="2" t="s">
        <v>264</v>
      </c>
      <c r="F80">
        <v>35.1727777777778</v>
      </c>
      <c r="G80">
        <v>-107.317222222222</v>
      </c>
      <c r="H80" t="s">
        <v>285</v>
      </c>
      <c r="I80">
        <v>390</v>
      </c>
      <c r="J80">
        <v>6162</v>
      </c>
      <c r="K80" s="4" t="s">
        <v>551</v>
      </c>
      <c r="L80" s="14">
        <v>26067</v>
      </c>
      <c r="M80" s="3">
        <v>7.5</v>
      </c>
      <c r="N80" s="3">
        <v>1140</v>
      </c>
      <c r="O80" s="3">
        <v>21</v>
      </c>
      <c r="P80" s="3">
        <v>370</v>
      </c>
      <c r="Q80" s="3">
        <v>3</v>
      </c>
      <c r="R80" s="3">
        <v>12</v>
      </c>
      <c r="S80" s="3">
        <v>476</v>
      </c>
      <c r="T80" s="3">
        <v>0</v>
      </c>
      <c r="U80" s="3">
        <v>16</v>
      </c>
      <c r="V80" s="3">
        <v>470</v>
      </c>
    </row>
    <row r="81" spans="1:22" ht="12.75">
      <c r="A81">
        <v>67</v>
      </c>
      <c r="B81" s="3">
        <v>406</v>
      </c>
      <c r="C81" s="2" t="s">
        <v>264</v>
      </c>
      <c r="F81">
        <v>35.395</v>
      </c>
      <c r="G81">
        <v>-107.818888888889</v>
      </c>
      <c r="H81" t="s">
        <v>286</v>
      </c>
      <c r="I81">
        <v>550</v>
      </c>
      <c r="J81">
        <v>6910</v>
      </c>
      <c r="K81" s="4" t="s">
        <v>551</v>
      </c>
      <c r="L81" s="14">
        <v>21773</v>
      </c>
      <c r="M81" s="3">
        <v>7.3</v>
      </c>
      <c r="N81" s="3">
        <v>524</v>
      </c>
      <c r="O81" s="3">
        <v>46</v>
      </c>
      <c r="P81" s="3">
        <v>114</v>
      </c>
      <c r="Q81" s="3">
        <v>7.6</v>
      </c>
      <c r="R81" s="3">
        <v>12</v>
      </c>
      <c r="S81" s="3">
        <v>220</v>
      </c>
      <c r="T81" s="3">
        <v>0</v>
      </c>
      <c r="U81" s="3">
        <v>8</v>
      </c>
      <c r="V81" s="3">
        <v>218</v>
      </c>
    </row>
    <row r="82" spans="1:22" ht="12.75">
      <c r="A82">
        <v>68</v>
      </c>
      <c r="B82" s="3">
        <v>598</v>
      </c>
      <c r="C82" s="2" t="s">
        <v>264</v>
      </c>
      <c r="F82">
        <v>35.5047222222222</v>
      </c>
      <c r="G82">
        <v>-108.033333333333</v>
      </c>
      <c r="H82" t="s">
        <v>287</v>
      </c>
      <c r="I82">
        <v>700</v>
      </c>
      <c r="J82">
        <v>7075</v>
      </c>
      <c r="K82" s="4" t="s">
        <v>551</v>
      </c>
      <c r="L82" s="14">
        <v>28033</v>
      </c>
      <c r="N82" s="3">
        <v>801</v>
      </c>
      <c r="O82" s="3">
        <v>44</v>
      </c>
      <c r="P82" s="3">
        <v>210</v>
      </c>
      <c r="Q82" s="3">
        <v>7</v>
      </c>
      <c r="R82" s="3">
        <v>16</v>
      </c>
      <c r="S82" s="3">
        <v>220</v>
      </c>
      <c r="T82" s="3">
        <v>14</v>
      </c>
      <c r="U82" s="3">
        <v>8.9</v>
      </c>
      <c r="V82" s="3">
        <v>420</v>
      </c>
    </row>
    <row r="83" spans="1:22" ht="12.75">
      <c r="A83">
        <v>69</v>
      </c>
      <c r="B83" s="3">
        <v>386</v>
      </c>
      <c r="C83" s="2" t="s">
        <v>264</v>
      </c>
      <c r="F83">
        <v>35.4430555555556</v>
      </c>
      <c r="G83">
        <v>-107.828055555556</v>
      </c>
      <c r="H83" t="s">
        <v>288</v>
      </c>
      <c r="I83">
        <v>800</v>
      </c>
      <c r="J83">
        <v>7200</v>
      </c>
      <c r="K83" s="4" t="s">
        <v>551</v>
      </c>
      <c r="L83" s="14">
        <v>22936</v>
      </c>
      <c r="M83" s="3">
        <v>7.9</v>
      </c>
      <c r="N83" s="3">
        <v>1880</v>
      </c>
      <c r="O83" s="3">
        <v>90</v>
      </c>
      <c r="P83" s="3">
        <v>485</v>
      </c>
      <c r="Q83" s="3">
        <v>5.6</v>
      </c>
      <c r="R83" s="3">
        <v>26</v>
      </c>
      <c r="S83" s="3">
        <v>253</v>
      </c>
      <c r="T83" s="3">
        <v>0</v>
      </c>
      <c r="U83" s="3">
        <v>22</v>
      </c>
      <c r="V83" s="3">
        <v>1110</v>
      </c>
    </row>
    <row r="84" spans="1:22" ht="12.75">
      <c r="A84">
        <v>70</v>
      </c>
      <c r="B84" s="3">
        <v>884</v>
      </c>
      <c r="C84" s="2" t="s">
        <v>264</v>
      </c>
      <c r="F84">
        <v>35.5822222222222</v>
      </c>
      <c r="G84">
        <v>-108.577222222222</v>
      </c>
      <c r="H84" t="s">
        <v>289</v>
      </c>
      <c r="I84">
        <v>550</v>
      </c>
      <c r="J84">
        <v>6850</v>
      </c>
      <c r="K84" s="4" t="s">
        <v>551</v>
      </c>
      <c r="L84" s="14">
        <v>26421</v>
      </c>
      <c r="M84" s="3">
        <v>8.3</v>
      </c>
      <c r="N84" s="3">
        <v>1420</v>
      </c>
      <c r="O84" s="3">
        <v>180</v>
      </c>
      <c r="P84" s="3">
        <v>290</v>
      </c>
      <c r="Q84" s="3">
        <v>2</v>
      </c>
      <c r="R84" s="3">
        <v>56</v>
      </c>
      <c r="S84" s="3">
        <v>710</v>
      </c>
      <c r="T84" s="3">
        <v>53</v>
      </c>
      <c r="U84" s="3">
        <v>25</v>
      </c>
      <c r="V84" s="3">
        <v>490</v>
      </c>
    </row>
    <row r="85" spans="1:22" ht="12.75">
      <c r="A85">
        <v>71</v>
      </c>
      <c r="B85" s="3">
        <v>397</v>
      </c>
      <c r="C85" s="2" t="s">
        <v>264</v>
      </c>
      <c r="F85">
        <v>35.4125</v>
      </c>
      <c r="G85">
        <v>-107.818333333333</v>
      </c>
      <c r="H85" t="s">
        <v>290</v>
      </c>
      <c r="I85">
        <v>735</v>
      </c>
      <c r="J85">
        <v>6980</v>
      </c>
      <c r="K85" s="4" t="s">
        <v>551</v>
      </c>
      <c r="L85" s="14">
        <v>21775</v>
      </c>
      <c r="M85" s="3">
        <v>7.8</v>
      </c>
      <c r="N85" s="3">
        <v>1370</v>
      </c>
      <c r="O85" s="3">
        <v>211</v>
      </c>
      <c r="P85" s="3">
        <v>127</v>
      </c>
      <c r="Q85" s="3">
        <v>4.2</v>
      </c>
      <c r="R85" s="3">
        <v>62</v>
      </c>
      <c r="S85" s="3">
        <v>256</v>
      </c>
      <c r="T85" s="3">
        <v>0</v>
      </c>
      <c r="U85" s="3">
        <v>10</v>
      </c>
      <c r="V85" s="3">
        <v>794</v>
      </c>
    </row>
    <row r="86" spans="1:22" ht="12.75">
      <c r="A86">
        <v>72</v>
      </c>
      <c r="B86" s="3" t="s">
        <v>541</v>
      </c>
      <c r="C86" s="2" t="s">
        <v>549</v>
      </c>
      <c r="D86">
        <v>284088</v>
      </c>
      <c r="E86">
        <v>3894708</v>
      </c>
      <c r="I86">
        <v>549.868766404199</v>
      </c>
      <c r="J86">
        <v>6207.02099737533</v>
      </c>
      <c r="K86" s="4" t="s">
        <v>551</v>
      </c>
      <c r="L86" s="14">
        <v>34608</v>
      </c>
      <c r="M86" s="3">
        <v>8.59</v>
      </c>
      <c r="O86" s="3">
        <v>4.31</v>
      </c>
      <c r="P86" s="3">
        <v>172.8</v>
      </c>
      <c r="Q86" s="3">
        <v>1.39</v>
      </c>
      <c r="R86" s="3">
        <v>2.29</v>
      </c>
      <c r="S86" s="3">
        <v>393.7</v>
      </c>
      <c r="U86" s="3">
        <v>4.1</v>
      </c>
      <c r="V86" s="3">
        <v>0.05</v>
      </c>
    </row>
    <row r="87" spans="1:22" ht="12.75">
      <c r="A87">
        <v>73</v>
      </c>
      <c r="B87" s="3" t="s">
        <v>505</v>
      </c>
      <c r="C87" s="2" t="s">
        <v>534</v>
      </c>
      <c r="D87">
        <v>246874</v>
      </c>
      <c r="E87">
        <v>3914825</v>
      </c>
      <c r="I87">
        <v>170</v>
      </c>
      <c r="J87">
        <v>6815</v>
      </c>
      <c r="K87" s="4" t="s">
        <v>551</v>
      </c>
      <c r="L87" s="14">
        <v>39714</v>
      </c>
      <c r="M87" s="3">
        <v>7.56</v>
      </c>
      <c r="N87" s="3">
        <v>3290</v>
      </c>
      <c r="O87" s="3">
        <v>542</v>
      </c>
      <c r="P87" s="3">
        <v>221</v>
      </c>
      <c r="Q87" s="3">
        <v>9</v>
      </c>
      <c r="R87" s="3">
        <v>151</v>
      </c>
      <c r="S87" s="3">
        <v>204</v>
      </c>
      <c r="U87" s="3">
        <v>51</v>
      </c>
      <c r="V87" s="3">
        <v>2040</v>
      </c>
    </row>
    <row r="88" spans="1:22" ht="12.75">
      <c r="A88">
        <v>74</v>
      </c>
      <c r="B88" s="3" t="s">
        <v>502</v>
      </c>
      <c r="C88" s="2" t="s">
        <v>534</v>
      </c>
      <c r="D88">
        <v>247377</v>
      </c>
      <c r="E88">
        <v>3914802</v>
      </c>
      <c r="I88">
        <v>260</v>
      </c>
      <c r="J88">
        <v>6824</v>
      </c>
      <c r="K88" s="4" t="s">
        <v>551</v>
      </c>
      <c r="L88" s="14">
        <v>39765</v>
      </c>
      <c r="M88" s="3">
        <v>7.56</v>
      </c>
      <c r="N88" s="3">
        <v>3330</v>
      </c>
      <c r="O88" s="3">
        <v>518</v>
      </c>
      <c r="P88" s="3">
        <v>240</v>
      </c>
      <c r="Q88" s="3">
        <v>6</v>
      </c>
      <c r="R88" s="3">
        <v>144</v>
      </c>
      <c r="S88" s="3">
        <v>213</v>
      </c>
      <c r="U88" s="3">
        <v>52</v>
      </c>
      <c r="V88" s="3">
        <v>1970</v>
      </c>
    </row>
    <row r="89" spans="1:22" ht="12.75">
      <c r="A89">
        <v>75</v>
      </c>
      <c r="B89" s="3" t="s">
        <v>502</v>
      </c>
      <c r="C89" s="2" t="s">
        <v>534</v>
      </c>
      <c r="D89">
        <v>247377</v>
      </c>
      <c r="E89">
        <v>3914802</v>
      </c>
      <c r="I89">
        <v>260</v>
      </c>
      <c r="J89">
        <v>6824</v>
      </c>
      <c r="K89" s="4" t="s">
        <v>551</v>
      </c>
      <c r="L89" s="14">
        <v>39854</v>
      </c>
      <c r="M89" s="3">
        <v>7.38</v>
      </c>
      <c r="N89" s="3">
        <v>3310</v>
      </c>
      <c r="O89" s="3">
        <v>538</v>
      </c>
      <c r="P89" s="3">
        <v>240</v>
      </c>
      <c r="Q89" s="3">
        <v>6</v>
      </c>
      <c r="R89" s="3">
        <v>142</v>
      </c>
      <c r="S89" s="3">
        <v>210</v>
      </c>
      <c r="U89" s="3">
        <v>48</v>
      </c>
      <c r="V89" s="3">
        <v>1940</v>
      </c>
    </row>
    <row r="90" spans="1:22" ht="12.75">
      <c r="A90">
        <v>76</v>
      </c>
      <c r="B90" s="3" t="s">
        <v>502</v>
      </c>
      <c r="C90" s="2" t="s">
        <v>534</v>
      </c>
      <c r="D90">
        <v>247377</v>
      </c>
      <c r="E90">
        <v>3914802</v>
      </c>
      <c r="I90">
        <v>260</v>
      </c>
      <c r="J90">
        <v>6824</v>
      </c>
      <c r="K90" s="4" t="s">
        <v>551</v>
      </c>
      <c r="L90" s="14">
        <v>39954</v>
      </c>
      <c r="M90" s="3">
        <v>7.52</v>
      </c>
      <c r="N90" s="3">
        <v>3260</v>
      </c>
      <c r="O90" s="3">
        <v>496</v>
      </c>
      <c r="P90" s="3">
        <v>242</v>
      </c>
      <c r="Q90" s="3">
        <v>6</v>
      </c>
      <c r="R90" s="3">
        <v>136</v>
      </c>
      <c r="S90" s="3">
        <v>222</v>
      </c>
      <c r="U90" s="3">
        <v>48</v>
      </c>
      <c r="V90" s="3">
        <v>1920</v>
      </c>
    </row>
    <row r="91" spans="1:22" ht="12.75">
      <c r="A91">
        <v>77</v>
      </c>
      <c r="B91" s="3" t="s">
        <v>502</v>
      </c>
      <c r="C91" s="2" t="s">
        <v>534</v>
      </c>
      <c r="D91">
        <v>247377</v>
      </c>
      <c r="E91">
        <v>3914802</v>
      </c>
      <c r="I91">
        <v>260</v>
      </c>
      <c r="J91">
        <v>6824</v>
      </c>
      <c r="K91" s="4" t="s">
        <v>551</v>
      </c>
      <c r="L91" s="14">
        <v>40303</v>
      </c>
      <c r="M91" s="3">
        <v>7.2</v>
      </c>
      <c r="N91" s="3">
        <v>3300</v>
      </c>
      <c r="O91" s="3">
        <v>513</v>
      </c>
      <c r="P91" s="3">
        <v>245</v>
      </c>
      <c r="Q91" s="3">
        <v>6</v>
      </c>
      <c r="R91" s="3">
        <v>141</v>
      </c>
      <c r="S91" s="3">
        <v>229</v>
      </c>
      <c r="U91" s="3">
        <v>50</v>
      </c>
      <c r="V91" s="3">
        <v>2020</v>
      </c>
    </row>
    <row r="92" spans="1:22" ht="12.75">
      <c r="A92">
        <v>78</v>
      </c>
      <c r="B92" s="3" t="s">
        <v>502</v>
      </c>
      <c r="C92" s="2" t="s">
        <v>534</v>
      </c>
      <c r="D92">
        <v>247377</v>
      </c>
      <c r="E92">
        <v>3914802</v>
      </c>
      <c r="I92">
        <v>260</v>
      </c>
      <c r="J92">
        <v>6824</v>
      </c>
      <c r="K92" s="4" t="s">
        <v>551</v>
      </c>
      <c r="L92" s="14">
        <v>40444</v>
      </c>
      <c r="M92" s="3">
        <v>7.73</v>
      </c>
      <c r="N92" s="3">
        <v>3270</v>
      </c>
      <c r="O92" s="3">
        <v>500</v>
      </c>
      <c r="P92" s="3">
        <v>245</v>
      </c>
      <c r="Q92" s="3">
        <v>6</v>
      </c>
      <c r="R92" s="3">
        <v>137</v>
      </c>
      <c r="S92" s="3">
        <v>238</v>
      </c>
      <c r="U92" s="3">
        <v>56</v>
      </c>
      <c r="V92" s="3">
        <v>2060</v>
      </c>
    </row>
    <row r="93" spans="1:22" ht="12.75">
      <c r="A93">
        <v>79</v>
      </c>
      <c r="B93" s="3" t="s">
        <v>500</v>
      </c>
      <c r="C93" s="2" t="s">
        <v>534</v>
      </c>
      <c r="D93">
        <v>247233</v>
      </c>
      <c r="E93">
        <v>3914945</v>
      </c>
      <c r="I93">
        <v>297</v>
      </c>
      <c r="J93">
        <v>6830</v>
      </c>
      <c r="K93" s="4" t="s">
        <v>551</v>
      </c>
      <c r="L93" s="14">
        <v>39713</v>
      </c>
      <c r="M93" s="3">
        <v>7.37</v>
      </c>
      <c r="N93" s="3">
        <v>3320</v>
      </c>
      <c r="O93" s="3">
        <v>548</v>
      </c>
      <c r="P93" s="3">
        <v>236</v>
      </c>
      <c r="Q93" s="3">
        <v>7</v>
      </c>
      <c r="R93" s="3">
        <v>147</v>
      </c>
      <c r="S93" s="3">
        <v>205</v>
      </c>
      <c r="U93" s="3">
        <v>52</v>
      </c>
      <c r="V93" s="3">
        <v>2090</v>
      </c>
    </row>
    <row r="94" spans="1:22" ht="12.75">
      <c r="A94">
        <v>80</v>
      </c>
      <c r="B94" s="3" t="s">
        <v>500</v>
      </c>
      <c r="C94" s="2" t="s">
        <v>534</v>
      </c>
      <c r="D94">
        <v>247233</v>
      </c>
      <c r="E94">
        <v>3914945</v>
      </c>
      <c r="I94">
        <v>297</v>
      </c>
      <c r="J94">
        <v>6830</v>
      </c>
      <c r="K94" s="4" t="s">
        <v>551</v>
      </c>
      <c r="L94" s="14">
        <v>39732</v>
      </c>
      <c r="M94" s="3">
        <v>7.54</v>
      </c>
      <c r="N94" s="3">
        <v>3280</v>
      </c>
      <c r="O94" s="3">
        <v>539</v>
      </c>
      <c r="P94" s="3">
        <v>224</v>
      </c>
      <c r="Q94" s="3">
        <v>6</v>
      </c>
      <c r="R94" s="3">
        <v>148</v>
      </c>
      <c r="S94" s="3">
        <v>212</v>
      </c>
      <c r="U94" s="3">
        <v>50</v>
      </c>
      <c r="V94" s="3">
        <v>2030</v>
      </c>
    </row>
    <row r="95" spans="1:22" ht="12.75">
      <c r="A95">
        <v>81</v>
      </c>
      <c r="B95" s="3" t="s">
        <v>500</v>
      </c>
      <c r="C95" s="2" t="s">
        <v>534</v>
      </c>
      <c r="D95">
        <v>247233</v>
      </c>
      <c r="E95">
        <v>3914945</v>
      </c>
      <c r="I95">
        <v>297</v>
      </c>
      <c r="J95">
        <v>6830</v>
      </c>
      <c r="K95" s="4" t="s">
        <v>551</v>
      </c>
      <c r="L95" s="14">
        <v>39959</v>
      </c>
      <c r="M95" s="3">
        <v>7.54</v>
      </c>
      <c r="N95" s="3">
        <v>3390</v>
      </c>
      <c r="O95" s="3">
        <v>501</v>
      </c>
      <c r="P95" s="3">
        <v>237</v>
      </c>
      <c r="Q95" s="3">
        <v>7</v>
      </c>
      <c r="R95" s="3">
        <v>142</v>
      </c>
      <c r="S95" s="3">
        <v>219</v>
      </c>
      <c r="U95" s="3">
        <v>48</v>
      </c>
      <c r="V95" s="3">
        <v>2000</v>
      </c>
    </row>
    <row r="96" spans="1:22" ht="12.75">
      <c r="A96">
        <v>82</v>
      </c>
      <c r="B96" s="3" t="s">
        <v>500</v>
      </c>
      <c r="C96" s="2" t="s">
        <v>534</v>
      </c>
      <c r="D96">
        <v>247233</v>
      </c>
      <c r="E96">
        <v>3914945</v>
      </c>
      <c r="I96">
        <v>297</v>
      </c>
      <c r="J96">
        <v>6830</v>
      </c>
      <c r="K96" s="4" t="s">
        <v>551</v>
      </c>
      <c r="L96" s="14">
        <v>40149</v>
      </c>
      <c r="M96" s="3">
        <v>7.51</v>
      </c>
      <c r="N96" s="3">
        <v>3440</v>
      </c>
      <c r="O96" s="3">
        <v>507</v>
      </c>
      <c r="P96" s="3">
        <v>231</v>
      </c>
      <c r="Q96" s="3">
        <v>6</v>
      </c>
      <c r="R96" s="3">
        <v>138</v>
      </c>
      <c r="S96" s="3">
        <v>205</v>
      </c>
      <c r="U96" s="3">
        <v>48</v>
      </c>
      <c r="V96" s="3">
        <v>2010</v>
      </c>
    </row>
    <row r="97" spans="1:22" ht="12.75">
      <c r="A97">
        <v>83</v>
      </c>
      <c r="B97" s="3" t="s">
        <v>500</v>
      </c>
      <c r="C97" s="2" t="s">
        <v>534</v>
      </c>
      <c r="D97">
        <v>247233</v>
      </c>
      <c r="E97">
        <v>3914945</v>
      </c>
      <c r="I97">
        <v>297</v>
      </c>
      <c r="J97">
        <v>6830</v>
      </c>
      <c r="K97" s="4" t="s">
        <v>551</v>
      </c>
      <c r="L97" s="14">
        <v>40448</v>
      </c>
      <c r="M97" s="3">
        <v>7.72</v>
      </c>
      <c r="N97" s="3">
        <v>3320</v>
      </c>
      <c r="O97" s="3">
        <v>542</v>
      </c>
      <c r="P97" s="3">
        <v>232</v>
      </c>
      <c r="Q97" s="3">
        <v>6</v>
      </c>
      <c r="R97" s="3">
        <v>145</v>
      </c>
      <c r="S97" s="3">
        <v>234</v>
      </c>
      <c r="U97" s="3">
        <v>55</v>
      </c>
      <c r="V97" s="3">
        <v>2150</v>
      </c>
    </row>
    <row r="98" spans="1:22" ht="12.75">
      <c r="A98">
        <v>84</v>
      </c>
      <c r="B98" s="3" t="s">
        <v>501</v>
      </c>
      <c r="C98" s="2" t="s">
        <v>534</v>
      </c>
      <c r="D98">
        <v>247233</v>
      </c>
      <c r="E98">
        <v>3914945</v>
      </c>
      <c r="I98">
        <v>330</v>
      </c>
      <c r="J98">
        <v>6837</v>
      </c>
      <c r="K98" s="4" t="s">
        <v>551</v>
      </c>
      <c r="L98" s="14">
        <v>39709</v>
      </c>
      <c r="M98" s="3">
        <v>7.45</v>
      </c>
      <c r="N98" s="3">
        <v>3140</v>
      </c>
      <c r="O98" s="3">
        <v>504</v>
      </c>
      <c r="P98" s="3">
        <v>208</v>
      </c>
      <c r="Q98" s="3">
        <v>10</v>
      </c>
      <c r="R98" s="3">
        <v>125</v>
      </c>
      <c r="S98" s="3">
        <v>213</v>
      </c>
      <c r="U98" s="3">
        <v>51</v>
      </c>
      <c r="V98" s="3">
        <v>1910</v>
      </c>
    </row>
    <row r="99" spans="1:22" ht="12.75">
      <c r="A99">
        <v>85</v>
      </c>
      <c r="B99" s="3" t="s">
        <v>501</v>
      </c>
      <c r="C99" s="2" t="s">
        <v>534</v>
      </c>
      <c r="D99">
        <v>247233</v>
      </c>
      <c r="E99">
        <v>3914945</v>
      </c>
      <c r="I99">
        <v>330</v>
      </c>
      <c r="J99">
        <v>6837</v>
      </c>
      <c r="K99" s="4" t="s">
        <v>551</v>
      </c>
      <c r="L99" s="14">
        <v>39862</v>
      </c>
      <c r="M99" s="3">
        <v>7.35</v>
      </c>
      <c r="N99" s="3">
        <v>3210</v>
      </c>
      <c r="O99" s="3">
        <v>524</v>
      </c>
      <c r="P99" s="3">
        <v>215</v>
      </c>
      <c r="Q99" s="3">
        <v>11</v>
      </c>
      <c r="R99" s="3">
        <v>135</v>
      </c>
      <c r="S99" s="3">
        <v>229</v>
      </c>
      <c r="U99" s="3">
        <v>48</v>
      </c>
      <c r="V99" s="3">
        <v>1880</v>
      </c>
    </row>
    <row r="100" spans="1:22" ht="12.75">
      <c r="A100">
        <v>86</v>
      </c>
      <c r="B100" s="3" t="s">
        <v>501</v>
      </c>
      <c r="C100" s="2" t="s">
        <v>534</v>
      </c>
      <c r="D100">
        <v>247233</v>
      </c>
      <c r="E100">
        <v>3914945</v>
      </c>
      <c r="I100">
        <v>330</v>
      </c>
      <c r="J100">
        <v>6837</v>
      </c>
      <c r="K100" s="4" t="s">
        <v>551</v>
      </c>
      <c r="L100" s="14">
        <v>39959</v>
      </c>
      <c r="M100" s="3">
        <v>7.48</v>
      </c>
      <c r="N100" s="3">
        <v>3100</v>
      </c>
      <c r="O100" s="3">
        <v>433</v>
      </c>
      <c r="P100" s="3">
        <v>201</v>
      </c>
      <c r="Q100" s="3">
        <v>11</v>
      </c>
      <c r="R100" s="3">
        <v>114</v>
      </c>
      <c r="S100" s="3">
        <v>210</v>
      </c>
      <c r="U100" s="3">
        <v>45</v>
      </c>
      <c r="V100" s="3">
        <v>1802</v>
      </c>
    </row>
    <row r="101" spans="1:22" ht="12.75">
      <c r="A101">
        <v>87</v>
      </c>
      <c r="B101" s="3" t="s">
        <v>501</v>
      </c>
      <c r="C101" s="2" t="s">
        <v>534</v>
      </c>
      <c r="D101">
        <v>247233</v>
      </c>
      <c r="E101">
        <v>3914945</v>
      </c>
      <c r="I101">
        <v>330</v>
      </c>
      <c r="J101">
        <v>6837</v>
      </c>
      <c r="K101" s="4" t="s">
        <v>551</v>
      </c>
      <c r="L101" s="14">
        <v>40273</v>
      </c>
      <c r="M101" s="3">
        <v>7.9</v>
      </c>
      <c r="N101" s="3">
        <v>575</v>
      </c>
      <c r="O101" s="3">
        <v>41</v>
      </c>
      <c r="P101" s="3">
        <v>143</v>
      </c>
      <c r="Q101" s="3">
        <v>3</v>
      </c>
      <c r="R101" s="3">
        <v>7</v>
      </c>
      <c r="S101" s="3">
        <v>371</v>
      </c>
      <c r="U101" s="3">
        <v>15</v>
      </c>
      <c r="V101" s="3">
        <v>131</v>
      </c>
    </row>
    <row r="102" spans="1:22" ht="12.75">
      <c r="A102">
        <v>88</v>
      </c>
      <c r="B102" s="3" t="s">
        <v>501</v>
      </c>
      <c r="C102" s="2" t="s">
        <v>534</v>
      </c>
      <c r="D102">
        <v>247233</v>
      </c>
      <c r="E102">
        <v>3914945</v>
      </c>
      <c r="I102">
        <v>330</v>
      </c>
      <c r="J102">
        <v>6837</v>
      </c>
      <c r="K102" s="4" t="s">
        <v>551</v>
      </c>
      <c r="L102" s="14">
        <v>40448</v>
      </c>
      <c r="M102" s="3">
        <v>7.33</v>
      </c>
      <c r="N102" s="3">
        <v>1980</v>
      </c>
      <c r="O102" s="3">
        <v>327</v>
      </c>
      <c r="P102" s="3">
        <v>138</v>
      </c>
      <c r="Q102" s="3">
        <v>25</v>
      </c>
      <c r="R102" s="3">
        <v>80</v>
      </c>
      <c r="S102" s="3">
        <v>245</v>
      </c>
      <c r="U102" s="3">
        <v>38</v>
      </c>
      <c r="V102" s="3">
        <v>1330</v>
      </c>
    </row>
    <row r="103" spans="1:22" ht="12.75">
      <c r="A103">
        <v>89</v>
      </c>
      <c r="B103" s="3" t="s">
        <v>499</v>
      </c>
      <c r="C103" s="2" t="s">
        <v>534</v>
      </c>
      <c r="D103">
        <v>247479</v>
      </c>
      <c r="E103">
        <v>3915109</v>
      </c>
      <c r="I103">
        <v>478</v>
      </c>
      <c r="J103">
        <v>6847</v>
      </c>
      <c r="K103" s="4" t="s">
        <v>551</v>
      </c>
      <c r="L103" s="14">
        <v>39673</v>
      </c>
      <c r="M103" s="3">
        <v>7.6</v>
      </c>
      <c r="N103" s="3">
        <v>444</v>
      </c>
      <c r="O103" s="3">
        <v>87</v>
      </c>
      <c r="P103" s="3">
        <v>58</v>
      </c>
      <c r="Q103" s="3">
        <v>5</v>
      </c>
      <c r="R103" s="3">
        <v>14</v>
      </c>
      <c r="S103" s="3">
        <v>309</v>
      </c>
      <c r="U103" s="3">
        <v>18</v>
      </c>
      <c r="V103" s="3">
        <v>97</v>
      </c>
    </row>
    <row r="104" spans="1:22" ht="12.75">
      <c r="A104">
        <v>90</v>
      </c>
      <c r="B104" s="3" t="s">
        <v>499</v>
      </c>
      <c r="C104" s="2" t="s">
        <v>534</v>
      </c>
      <c r="D104">
        <v>247479</v>
      </c>
      <c r="E104">
        <v>3915109</v>
      </c>
      <c r="I104">
        <v>478</v>
      </c>
      <c r="J104">
        <v>6847</v>
      </c>
      <c r="K104" s="4" t="s">
        <v>551</v>
      </c>
      <c r="L104" s="14">
        <v>39762</v>
      </c>
      <c r="M104" s="3">
        <v>7.69</v>
      </c>
      <c r="N104" s="3">
        <v>435</v>
      </c>
      <c r="O104" s="3">
        <v>87</v>
      </c>
      <c r="P104" s="3">
        <v>59</v>
      </c>
      <c r="Q104" s="3">
        <v>5</v>
      </c>
      <c r="R104" s="3">
        <v>15</v>
      </c>
      <c r="S104" s="3">
        <v>317</v>
      </c>
      <c r="U104" s="3">
        <v>16</v>
      </c>
      <c r="V104" s="3">
        <v>93</v>
      </c>
    </row>
    <row r="105" spans="1:22" ht="12.75">
      <c r="A105">
        <v>91</v>
      </c>
      <c r="B105" s="3" t="s">
        <v>499</v>
      </c>
      <c r="C105" s="2" t="s">
        <v>534</v>
      </c>
      <c r="D105">
        <v>247479</v>
      </c>
      <c r="E105">
        <v>3915109</v>
      </c>
      <c r="I105">
        <v>478</v>
      </c>
      <c r="J105">
        <v>6847</v>
      </c>
      <c r="K105" s="4" t="s">
        <v>551</v>
      </c>
      <c r="L105" s="14">
        <v>39959</v>
      </c>
      <c r="M105" s="3">
        <v>7.66</v>
      </c>
      <c r="N105" s="3">
        <v>461</v>
      </c>
      <c r="O105" s="3">
        <v>78</v>
      </c>
      <c r="P105" s="3">
        <v>59</v>
      </c>
      <c r="Q105" s="3">
        <v>5</v>
      </c>
      <c r="R105" s="3">
        <v>13</v>
      </c>
      <c r="S105" s="3">
        <v>328</v>
      </c>
      <c r="U105" s="3">
        <v>17</v>
      </c>
      <c r="V105" s="3">
        <v>98</v>
      </c>
    </row>
    <row r="106" spans="1:22" ht="12.75">
      <c r="A106">
        <v>92</v>
      </c>
      <c r="B106" s="3" t="s">
        <v>499</v>
      </c>
      <c r="C106" s="2" t="s">
        <v>534</v>
      </c>
      <c r="D106">
        <v>247479</v>
      </c>
      <c r="E106">
        <v>3915109</v>
      </c>
      <c r="I106">
        <v>478</v>
      </c>
      <c r="J106">
        <v>6847</v>
      </c>
      <c r="K106" s="4" t="s">
        <v>551</v>
      </c>
      <c r="L106" s="14">
        <v>40149</v>
      </c>
      <c r="M106" s="3">
        <v>7.63</v>
      </c>
      <c r="N106" s="3">
        <v>463</v>
      </c>
      <c r="O106" s="3">
        <v>75</v>
      </c>
      <c r="P106" s="3">
        <v>54</v>
      </c>
      <c r="Q106" s="3">
        <v>6</v>
      </c>
      <c r="R106" s="3">
        <v>14</v>
      </c>
      <c r="S106" s="3">
        <v>313</v>
      </c>
      <c r="U106" s="3">
        <v>15</v>
      </c>
      <c r="V106" s="3">
        <v>88</v>
      </c>
    </row>
    <row r="107" spans="1:22" ht="12.75">
      <c r="A107">
        <v>93</v>
      </c>
      <c r="B107" s="3" t="s">
        <v>499</v>
      </c>
      <c r="C107" s="2" t="s">
        <v>534</v>
      </c>
      <c r="D107">
        <v>247479</v>
      </c>
      <c r="E107">
        <v>3915109</v>
      </c>
      <c r="I107">
        <v>478</v>
      </c>
      <c r="J107">
        <v>6847</v>
      </c>
      <c r="K107" s="4" t="s">
        <v>551</v>
      </c>
      <c r="L107" s="14">
        <v>40448</v>
      </c>
      <c r="M107" s="3">
        <v>7.91</v>
      </c>
      <c r="N107" s="3">
        <v>504</v>
      </c>
      <c r="O107" s="3">
        <v>85</v>
      </c>
      <c r="P107" s="3">
        <v>58</v>
      </c>
      <c r="Q107" s="3">
        <v>5</v>
      </c>
      <c r="R107" s="3">
        <v>14</v>
      </c>
      <c r="S107" s="3">
        <v>359</v>
      </c>
      <c r="U107" s="3">
        <v>18</v>
      </c>
      <c r="V107" s="3">
        <v>104</v>
      </c>
    </row>
    <row r="108" spans="1:22" ht="12.75">
      <c r="A108">
        <v>94</v>
      </c>
      <c r="B108" s="3" t="s">
        <v>506</v>
      </c>
      <c r="C108" s="2" t="s">
        <v>534</v>
      </c>
      <c r="D108">
        <v>252142</v>
      </c>
      <c r="E108">
        <v>3916113</v>
      </c>
      <c r="I108">
        <v>940</v>
      </c>
      <c r="J108">
        <v>7010</v>
      </c>
      <c r="K108" s="4" t="s">
        <v>551</v>
      </c>
      <c r="L108" s="14">
        <v>40444</v>
      </c>
      <c r="M108" s="3">
        <v>7.89</v>
      </c>
      <c r="N108" s="3">
        <v>737</v>
      </c>
      <c r="O108" s="3">
        <v>105</v>
      </c>
      <c r="P108" s="3">
        <v>104</v>
      </c>
      <c r="Q108" s="3">
        <v>4</v>
      </c>
      <c r="R108" s="3">
        <v>21</v>
      </c>
      <c r="S108" s="3">
        <v>360</v>
      </c>
      <c r="U108" s="3">
        <v>18</v>
      </c>
      <c r="V108" s="3">
        <v>276</v>
      </c>
    </row>
    <row r="109" spans="1:22" ht="12.75">
      <c r="A109">
        <v>95</v>
      </c>
      <c r="B109" s="3" t="s">
        <v>507</v>
      </c>
      <c r="C109" s="2" t="s">
        <v>534</v>
      </c>
      <c r="D109">
        <v>254310</v>
      </c>
      <c r="E109">
        <v>3916112</v>
      </c>
      <c r="I109">
        <v>1469</v>
      </c>
      <c r="J109">
        <v>7178</v>
      </c>
      <c r="K109" s="4" t="s">
        <v>551</v>
      </c>
      <c r="L109" s="14">
        <v>39765</v>
      </c>
      <c r="M109" s="3">
        <v>7.9</v>
      </c>
      <c r="N109" s="3">
        <v>567</v>
      </c>
      <c r="O109" s="3">
        <v>51</v>
      </c>
      <c r="P109" s="3">
        <v>143</v>
      </c>
      <c r="Q109" s="3">
        <v>4</v>
      </c>
      <c r="R109" s="3">
        <v>15</v>
      </c>
      <c r="S109" s="3">
        <v>326</v>
      </c>
      <c r="U109" s="3">
        <v>8</v>
      </c>
      <c r="V109" s="3">
        <v>177</v>
      </c>
    </row>
    <row r="110" spans="1:22" ht="12.75">
      <c r="A110">
        <v>96</v>
      </c>
      <c r="B110" s="3" t="s">
        <v>507</v>
      </c>
      <c r="C110" s="2" t="s">
        <v>534</v>
      </c>
      <c r="D110">
        <v>254310</v>
      </c>
      <c r="E110">
        <v>3916112</v>
      </c>
      <c r="I110">
        <v>1469</v>
      </c>
      <c r="J110">
        <v>7178</v>
      </c>
      <c r="K110" s="4" t="s">
        <v>551</v>
      </c>
      <c r="L110" s="14">
        <v>39856</v>
      </c>
      <c r="M110" s="3">
        <v>7.52</v>
      </c>
      <c r="N110" s="3">
        <v>588</v>
      </c>
      <c r="O110" s="3">
        <v>46</v>
      </c>
      <c r="P110" s="3">
        <v>127</v>
      </c>
      <c r="Q110" s="3">
        <v>3</v>
      </c>
      <c r="R110" s="3">
        <v>13</v>
      </c>
      <c r="S110" s="3">
        <v>318</v>
      </c>
      <c r="U110" s="3">
        <v>7</v>
      </c>
      <c r="V110" s="3">
        <v>176</v>
      </c>
    </row>
    <row r="111" spans="1:22" ht="12.75">
      <c r="A111">
        <v>97</v>
      </c>
      <c r="B111" s="3" t="s">
        <v>507</v>
      </c>
      <c r="C111" s="2" t="s">
        <v>534</v>
      </c>
      <c r="D111">
        <v>254310</v>
      </c>
      <c r="E111">
        <v>3916112</v>
      </c>
      <c r="I111">
        <v>1469</v>
      </c>
      <c r="J111">
        <v>7178</v>
      </c>
      <c r="K111" s="4" t="s">
        <v>551</v>
      </c>
      <c r="L111" s="14">
        <v>39951</v>
      </c>
      <c r="M111" s="3">
        <v>7.81</v>
      </c>
      <c r="N111" s="3">
        <v>591</v>
      </c>
      <c r="O111" s="3">
        <v>48</v>
      </c>
      <c r="P111" s="3">
        <v>136</v>
      </c>
      <c r="Q111" s="3">
        <v>4</v>
      </c>
      <c r="R111" s="3">
        <v>14</v>
      </c>
      <c r="S111" s="3">
        <v>331</v>
      </c>
      <c r="U111" s="3">
        <v>7</v>
      </c>
      <c r="V111" s="3">
        <v>169</v>
      </c>
    </row>
    <row r="112" spans="1:22" ht="12.75">
      <c r="A112">
        <v>98</v>
      </c>
      <c r="B112" s="3" t="s">
        <v>507</v>
      </c>
      <c r="C112" s="2" t="s">
        <v>534</v>
      </c>
      <c r="D112">
        <v>254310</v>
      </c>
      <c r="E112">
        <v>3916112</v>
      </c>
      <c r="I112">
        <v>1469</v>
      </c>
      <c r="J112">
        <v>7178</v>
      </c>
      <c r="K112" s="4" t="s">
        <v>551</v>
      </c>
      <c r="L112" s="14">
        <v>40296</v>
      </c>
      <c r="M112" s="3">
        <v>7.63</v>
      </c>
      <c r="N112" s="3">
        <v>568</v>
      </c>
      <c r="O112" s="3">
        <v>47</v>
      </c>
      <c r="P112" s="3">
        <v>135</v>
      </c>
      <c r="Q112" s="3">
        <v>4</v>
      </c>
      <c r="R112" s="3">
        <v>13</v>
      </c>
      <c r="S112" s="3">
        <v>347</v>
      </c>
      <c r="U112" s="3">
        <v>9</v>
      </c>
      <c r="V112" s="3">
        <v>181</v>
      </c>
    </row>
    <row r="113" spans="1:22" ht="12.75">
      <c r="A113">
        <v>99</v>
      </c>
      <c r="B113" s="3" t="s">
        <v>507</v>
      </c>
      <c r="C113" s="2" t="s">
        <v>534</v>
      </c>
      <c r="D113">
        <v>254310</v>
      </c>
      <c r="E113">
        <v>3916112</v>
      </c>
      <c r="I113">
        <v>1469</v>
      </c>
      <c r="J113">
        <v>7178</v>
      </c>
      <c r="K113" s="4" t="s">
        <v>551</v>
      </c>
      <c r="L113" s="14">
        <v>40441</v>
      </c>
      <c r="M113" s="3">
        <v>7.85</v>
      </c>
      <c r="N113" s="3">
        <v>523</v>
      </c>
      <c r="O113" s="3">
        <v>45</v>
      </c>
      <c r="P113" s="3">
        <v>139</v>
      </c>
      <c r="Q113" s="3">
        <v>4</v>
      </c>
      <c r="R113" s="3">
        <v>12</v>
      </c>
      <c r="S113" s="3">
        <v>356</v>
      </c>
      <c r="U113" s="3">
        <v>8</v>
      </c>
      <c r="V113" s="3">
        <v>180</v>
      </c>
    </row>
    <row r="114" spans="1:22" ht="12.75">
      <c r="A114">
        <v>100</v>
      </c>
      <c r="B114" s="3" t="s">
        <v>533</v>
      </c>
      <c r="C114" s="2" t="s">
        <v>534</v>
      </c>
      <c r="D114">
        <v>255425</v>
      </c>
      <c r="E114">
        <v>3916193</v>
      </c>
      <c r="I114">
        <v>1919</v>
      </c>
      <c r="J114">
        <v>7248.7</v>
      </c>
      <c r="K114" s="4" t="s">
        <v>551</v>
      </c>
      <c r="L114" s="14">
        <v>39579</v>
      </c>
      <c r="M114" s="3">
        <v>7.93</v>
      </c>
      <c r="N114" s="3">
        <v>523</v>
      </c>
      <c r="O114" s="3">
        <v>31</v>
      </c>
      <c r="P114" s="3">
        <v>137</v>
      </c>
      <c r="Q114" s="3">
        <v>3</v>
      </c>
      <c r="R114" s="3">
        <v>5</v>
      </c>
      <c r="S114" s="3">
        <v>205</v>
      </c>
      <c r="U114" s="3">
        <v>3</v>
      </c>
      <c r="V114" s="3">
        <v>201</v>
      </c>
    </row>
    <row r="115" spans="1:22" ht="12.75">
      <c r="A115">
        <v>101</v>
      </c>
      <c r="B115" s="3" t="s">
        <v>533</v>
      </c>
      <c r="C115" s="2" t="s">
        <v>534</v>
      </c>
      <c r="D115">
        <v>255425</v>
      </c>
      <c r="E115">
        <v>3916193</v>
      </c>
      <c r="I115">
        <v>1919</v>
      </c>
      <c r="J115">
        <v>7248.7</v>
      </c>
      <c r="K115" s="4" t="s">
        <v>551</v>
      </c>
      <c r="L115" s="14">
        <v>39687</v>
      </c>
      <c r="M115" s="3">
        <v>8.27</v>
      </c>
      <c r="N115" s="3">
        <v>506</v>
      </c>
      <c r="O115" s="3">
        <v>29.6000003814697</v>
      </c>
      <c r="P115" s="3">
        <v>144</v>
      </c>
      <c r="Q115" s="3">
        <v>3.63</v>
      </c>
      <c r="R115" s="3">
        <v>5.05000019073486</v>
      </c>
      <c r="S115" s="3">
        <v>213</v>
      </c>
      <c r="U115" s="3">
        <v>3</v>
      </c>
      <c r="V115" s="3">
        <v>188</v>
      </c>
    </row>
    <row r="116" spans="1:22" ht="12.75">
      <c r="A116">
        <v>102</v>
      </c>
      <c r="B116" s="3" t="s">
        <v>533</v>
      </c>
      <c r="C116" s="2" t="s">
        <v>534</v>
      </c>
      <c r="D116">
        <v>255425</v>
      </c>
      <c r="E116">
        <v>3916193</v>
      </c>
      <c r="I116">
        <v>1919</v>
      </c>
      <c r="J116">
        <v>7248.7</v>
      </c>
      <c r="K116" s="4" t="s">
        <v>551</v>
      </c>
      <c r="L116" s="14">
        <v>39936</v>
      </c>
      <c r="M116" s="3">
        <v>8.2</v>
      </c>
      <c r="N116" s="3">
        <v>524</v>
      </c>
      <c r="O116" s="3">
        <v>26</v>
      </c>
      <c r="P116" s="3">
        <v>126</v>
      </c>
      <c r="Q116" s="3">
        <v>3</v>
      </c>
      <c r="R116" s="3">
        <v>5</v>
      </c>
      <c r="S116" s="3">
        <v>214</v>
      </c>
      <c r="U116" s="3">
        <v>2</v>
      </c>
      <c r="V116" s="3">
        <v>194</v>
      </c>
    </row>
    <row r="117" spans="1:22" ht="12.75">
      <c r="A117">
        <v>103</v>
      </c>
      <c r="B117" s="3" t="s">
        <v>533</v>
      </c>
      <c r="C117" s="2" t="s">
        <v>534</v>
      </c>
      <c r="D117">
        <v>255425</v>
      </c>
      <c r="E117">
        <v>3916193</v>
      </c>
      <c r="I117">
        <v>1919</v>
      </c>
      <c r="J117">
        <v>7248.7</v>
      </c>
      <c r="K117" s="4" t="s">
        <v>551</v>
      </c>
      <c r="L117" s="14">
        <v>39987</v>
      </c>
      <c r="M117" s="3">
        <v>7.87</v>
      </c>
      <c r="N117" s="3">
        <v>529</v>
      </c>
      <c r="O117" s="3">
        <v>30</v>
      </c>
      <c r="P117" s="3">
        <v>132</v>
      </c>
      <c r="Q117" s="3">
        <v>3</v>
      </c>
      <c r="R117" s="3">
        <v>5</v>
      </c>
      <c r="S117" s="3">
        <v>214</v>
      </c>
      <c r="U117" s="3">
        <v>3</v>
      </c>
      <c r="V117" s="3">
        <v>208</v>
      </c>
    </row>
    <row r="118" spans="1:22" ht="12.75">
      <c r="A118">
        <v>104</v>
      </c>
      <c r="B118" s="3" t="s">
        <v>533</v>
      </c>
      <c r="C118" s="2" t="s">
        <v>534</v>
      </c>
      <c r="D118">
        <v>255425</v>
      </c>
      <c r="E118">
        <v>3916193</v>
      </c>
      <c r="I118">
        <v>1919</v>
      </c>
      <c r="J118">
        <v>7248.7</v>
      </c>
      <c r="K118" s="4" t="s">
        <v>551</v>
      </c>
      <c r="L118" s="14">
        <v>40470</v>
      </c>
      <c r="M118" s="3">
        <v>8.04</v>
      </c>
      <c r="N118" s="3">
        <v>532</v>
      </c>
      <c r="O118" s="3">
        <v>31</v>
      </c>
      <c r="P118" s="3">
        <v>132</v>
      </c>
      <c r="Q118" s="3">
        <v>3</v>
      </c>
      <c r="R118" s="3">
        <v>5</v>
      </c>
      <c r="S118" s="3">
        <v>221</v>
      </c>
      <c r="U118" s="3">
        <v>3</v>
      </c>
      <c r="V118" s="3">
        <v>213</v>
      </c>
    </row>
    <row r="119" spans="1:22" ht="12.75">
      <c r="A119">
        <v>105</v>
      </c>
      <c r="B119" s="3" t="s">
        <v>532</v>
      </c>
      <c r="C119" s="2" t="s">
        <v>534</v>
      </c>
      <c r="D119">
        <v>256063</v>
      </c>
      <c r="E119">
        <v>3915732</v>
      </c>
      <c r="I119">
        <v>2043</v>
      </c>
      <c r="J119">
        <v>7222.4</v>
      </c>
      <c r="K119" s="4" t="s">
        <v>551</v>
      </c>
      <c r="L119" s="14">
        <v>39757</v>
      </c>
      <c r="M119" s="3">
        <v>7.96</v>
      </c>
      <c r="N119" s="3">
        <v>437</v>
      </c>
      <c r="O119" s="3">
        <v>21</v>
      </c>
      <c r="P119" s="3">
        <v>134</v>
      </c>
      <c r="Q119" s="3">
        <v>2</v>
      </c>
      <c r="R119" s="3">
        <v>3</v>
      </c>
      <c r="S119" s="3">
        <v>198</v>
      </c>
      <c r="U119" s="3">
        <v>3</v>
      </c>
      <c r="V119" s="3">
        <v>152</v>
      </c>
    </row>
    <row r="120" spans="1:22" ht="12.75">
      <c r="A120">
        <v>106</v>
      </c>
      <c r="B120" s="3" t="s">
        <v>532</v>
      </c>
      <c r="C120" s="2" t="s">
        <v>534</v>
      </c>
      <c r="D120">
        <v>256063</v>
      </c>
      <c r="E120">
        <v>3915732</v>
      </c>
      <c r="I120">
        <v>2043</v>
      </c>
      <c r="J120">
        <v>7222.4</v>
      </c>
      <c r="K120" s="4" t="s">
        <v>551</v>
      </c>
      <c r="L120" s="14">
        <v>39863</v>
      </c>
      <c r="M120" s="3">
        <v>8.01</v>
      </c>
      <c r="N120" s="3">
        <v>425</v>
      </c>
      <c r="O120" s="3">
        <v>18</v>
      </c>
      <c r="P120" s="3">
        <v>123</v>
      </c>
      <c r="Q120" s="3">
        <v>3</v>
      </c>
      <c r="R120" s="3">
        <v>2</v>
      </c>
      <c r="S120" s="3">
        <v>205</v>
      </c>
      <c r="U120" s="3">
        <v>3</v>
      </c>
      <c r="V120" s="3">
        <v>148</v>
      </c>
    </row>
    <row r="121" spans="1:22" ht="12.75">
      <c r="A121">
        <v>107</v>
      </c>
      <c r="B121" s="3" t="s">
        <v>532</v>
      </c>
      <c r="C121" s="2" t="s">
        <v>534</v>
      </c>
      <c r="D121">
        <v>256063</v>
      </c>
      <c r="E121">
        <v>3915732</v>
      </c>
      <c r="I121">
        <v>2043</v>
      </c>
      <c r="J121">
        <v>7222.4</v>
      </c>
      <c r="K121" s="4" t="s">
        <v>551</v>
      </c>
      <c r="L121" s="14">
        <v>39960</v>
      </c>
      <c r="M121" s="3">
        <v>8.12</v>
      </c>
      <c r="N121" s="3">
        <v>435</v>
      </c>
      <c r="O121" s="3">
        <v>19</v>
      </c>
      <c r="P121" s="3">
        <v>129</v>
      </c>
      <c r="Q121" s="3">
        <v>2</v>
      </c>
      <c r="R121" s="3">
        <v>3</v>
      </c>
      <c r="S121" s="3">
        <v>198</v>
      </c>
      <c r="U121" s="3">
        <v>3</v>
      </c>
      <c r="V121" s="3">
        <v>156</v>
      </c>
    </row>
    <row r="122" spans="1:22" ht="12.75">
      <c r="A122">
        <v>108</v>
      </c>
      <c r="B122" s="3" t="s">
        <v>531</v>
      </c>
      <c r="C122" s="2" t="s">
        <v>534</v>
      </c>
      <c r="D122">
        <v>256317</v>
      </c>
      <c r="E122">
        <v>3916362</v>
      </c>
      <c r="I122">
        <v>2108</v>
      </c>
      <c r="J122">
        <v>7262.9</v>
      </c>
      <c r="K122" s="4" t="s">
        <v>551</v>
      </c>
      <c r="L122" s="14">
        <v>39545</v>
      </c>
      <c r="M122" s="3">
        <v>8.12</v>
      </c>
      <c r="N122" s="3">
        <v>506</v>
      </c>
      <c r="O122" s="3">
        <v>16</v>
      </c>
      <c r="P122" s="3">
        <v>143</v>
      </c>
      <c r="Q122" s="3">
        <v>3</v>
      </c>
      <c r="R122" s="3">
        <v>3</v>
      </c>
      <c r="S122" s="3">
        <v>203</v>
      </c>
      <c r="U122" s="3">
        <v>4</v>
      </c>
      <c r="V122" s="3">
        <v>210</v>
      </c>
    </row>
    <row r="123" spans="1:22" ht="12.75">
      <c r="A123">
        <v>109</v>
      </c>
      <c r="B123" s="3" t="s">
        <v>531</v>
      </c>
      <c r="C123" s="2" t="s">
        <v>534</v>
      </c>
      <c r="D123">
        <v>256317</v>
      </c>
      <c r="E123">
        <v>3916362</v>
      </c>
      <c r="I123">
        <v>2108</v>
      </c>
      <c r="J123">
        <v>7262.9</v>
      </c>
      <c r="K123" s="4" t="s">
        <v>551</v>
      </c>
      <c r="L123" s="14">
        <v>39758</v>
      </c>
      <c r="M123" s="3">
        <v>8.16</v>
      </c>
      <c r="N123" s="3">
        <v>509</v>
      </c>
      <c r="O123" s="3">
        <v>19</v>
      </c>
      <c r="P123" s="3">
        <v>169</v>
      </c>
      <c r="Q123" s="3">
        <v>3</v>
      </c>
      <c r="R123" s="3">
        <v>4</v>
      </c>
      <c r="S123" s="3">
        <v>203</v>
      </c>
      <c r="U123" s="3">
        <v>4</v>
      </c>
      <c r="V123" s="3">
        <v>204</v>
      </c>
    </row>
    <row r="124" spans="1:22" ht="12.75">
      <c r="A124">
        <v>110</v>
      </c>
      <c r="B124" s="3" t="s">
        <v>531</v>
      </c>
      <c r="C124" s="2" t="s">
        <v>534</v>
      </c>
      <c r="D124">
        <v>256317</v>
      </c>
      <c r="E124">
        <v>3916362</v>
      </c>
      <c r="I124">
        <v>2108</v>
      </c>
      <c r="J124">
        <v>7262.9</v>
      </c>
      <c r="K124" s="4" t="s">
        <v>551</v>
      </c>
      <c r="L124" s="14">
        <v>39861</v>
      </c>
      <c r="M124" s="3">
        <v>8.06</v>
      </c>
      <c r="N124" s="3">
        <v>526</v>
      </c>
      <c r="O124" s="3">
        <v>14</v>
      </c>
      <c r="P124" s="3">
        <v>139</v>
      </c>
      <c r="Q124" s="3">
        <v>2</v>
      </c>
      <c r="R124" s="3">
        <v>3</v>
      </c>
      <c r="S124" s="3">
        <v>200</v>
      </c>
      <c r="U124" s="3">
        <v>3</v>
      </c>
      <c r="V124" s="3">
        <v>205</v>
      </c>
    </row>
    <row r="125" spans="1:22" ht="12.75">
      <c r="A125">
        <v>111</v>
      </c>
      <c r="B125" s="3" t="s">
        <v>531</v>
      </c>
      <c r="C125" s="2" t="s">
        <v>534</v>
      </c>
      <c r="D125">
        <v>256317</v>
      </c>
      <c r="E125">
        <v>3916362</v>
      </c>
      <c r="I125">
        <v>2108</v>
      </c>
      <c r="J125">
        <v>7262.9</v>
      </c>
      <c r="K125" s="4" t="s">
        <v>551</v>
      </c>
      <c r="L125" s="14">
        <v>39987</v>
      </c>
      <c r="M125" s="3">
        <v>8</v>
      </c>
      <c r="N125" s="3">
        <v>525</v>
      </c>
      <c r="O125" s="3">
        <v>16</v>
      </c>
      <c r="P125" s="3">
        <v>147</v>
      </c>
      <c r="Q125" s="3">
        <v>2</v>
      </c>
      <c r="R125" s="3">
        <v>3</v>
      </c>
      <c r="S125" s="3">
        <v>209</v>
      </c>
      <c r="U125" s="3">
        <v>4</v>
      </c>
      <c r="V125" s="3">
        <v>209</v>
      </c>
    </row>
    <row r="126" spans="1:22" ht="12.75">
      <c r="A126">
        <v>112</v>
      </c>
      <c r="B126" s="3" t="s">
        <v>531</v>
      </c>
      <c r="C126" s="2" t="s">
        <v>534</v>
      </c>
      <c r="D126">
        <v>256317</v>
      </c>
      <c r="E126">
        <v>3916362</v>
      </c>
      <c r="I126">
        <v>2108</v>
      </c>
      <c r="J126">
        <v>7262.9</v>
      </c>
      <c r="K126" s="4" t="s">
        <v>551</v>
      </c>
      <c r="L126" s="14">
        <v>40353</v>
      </c>
      <c r="M126" s="3">
        <v>8.04</v>
      </c>
      <c r="N126" s="3">
        <v>493</v>
      </c>
      <c r="O126" s="3">
        <v>16</v>
      </c>
      <c r="P126" s="3">
        <v>150</v>
      </c>
      <c r="Q126" s="3">
        <v>2</v>
      </c>
      <c r="R126" s="3">
        <v>3</v>
      </c>
      <c r="S126" s="3">
        <v>216</v>
      </c>
      <c r="U126" s="3">
        <v>3</v>
      </c>
      <c r="V126" s="3">
        <v>209</v>
      </c>
    </row>
    <row r="127" spans="1:22" ht="12.75">
      <c r="A127">
        <v>113</v>
      </c>
      <c r="B127" s="3" t="s">
        <v>524</v>
      </c>
      <c r="C127" s="2" t="s">
        <v>534</v>
      </c>
      <c r="D127">
        <v>260350</v>
      </c>
      <c r="E127">
        <v>3913856</v>
      </c>
      <c r="I127">
        <v>3535</v>
      </c>
      <c r="J127">
        <v>7300</v>
      </c>
      <c r="K127" s="4" t="s">
        <v>551</v>
      </c>
      <c r="L127" s="14">
        <v>27030</v>
      </c>
      <c r="N127" s="3">
        <v>650</v>
      </c>
      <c r="O127" s="3">
        <v>4</v>
      </c>
      <c r="P127" s="3">
        <v>240</v>
      </c>
      <c r="Q127" s="3">
        <v>2</v>
      </c>
      <c r="R127" s="3">
        <v>0.5</v>
      </c>
      <c r="S127" s="3">
        <v>280</v>
      </c>
      <c r="U127" s="3">
        <v>10</v>
      </c>
      <c r="V127" s="3">
        <v>265</v>
      </c>
    </row>
    <row r="128" spans="2:22" ht="12.75">
      <c r="B128" s="3" t="s">
        <v>807</v>
      </c>
      <c r="C128" t="s">
        <v>785</v>
      </c>
      <c r="F128">
        <v>36.2597</v>
      </c>
      <c r="G128">
        <v>-107.3423</v>
      </c>
      <c r="H128" t="s">
        <v>808</v>
      </c>
      <c r="I128">
        <v>5199</v>
      </c>
      <c r="J128">
        <v>6725</v>
      </c>
      <c r="K128" s="3" t="s">
        <v>551</v>
      </c>
      <c r="L128" s="1">
        <v>26863</v>
      </c>
      <c r="M128">
        <v>8.1</v>
      </c>
      <c r="N128">
        <v>1107</v>
      </c>
      <c r="O128">
        <v>60</v>
      </c>
      <c r="P128">
        <v>297</v>
      </c>
      <c r="Q128"/>
      <c r="R128">
        <v>18</v>
      </c>
      <c r="S128">
        <v>190</v>
      </c>
      <c r="T128"/>
      <c r="U128">
        <v>21</v>
      </c>
      <c r="V128">
        <v>480</v>
      </c>
    </row>
    <row r="129" spans="1:22" ht="12.75">
      <c r="A129">
        <v>114</v>
      </c>
      <c r="B129" s="3">
        <v>415</v>
      </c>
      <c r="C129" s="2" t="s">
        <v>264</v>
      </c>
      <c r="F129">
        <v>35.4502777777778</v>
      </c>
      <c r="G129">
        <v>-107.862222222222</v>
      </c>
      <c r="H129" t="s">
        <v>291</v>
      </c>
      <c r="I129">
        <v>735</v>
      </c>
      <c r="J129">
        <v>7065</v>
      </c>
      <c r="K129" s="3" t="s">
        <v>552</v>
      </c>
      <c r="L129" s="14">
        <v>22207</v>
      </c>
      <c r="M129" s="3">
        <v>8.3</v>
      </c>
      <c r="N129" s="3">
        <v>2260</v>
      </c>
      <c r="O129" s="3">
        <v>26</v>
      </c>
      <c r="P129" s="3">
        <v>700</v>
      </c>
      <c r="Q129" s="3">
        <v>4</v>
      </c>
      <c r="R129" s="3">
        <v>3.9</v>
      </c>
      <c r="S129" s="3">
        <v>170</v>
      </c>
      <c r="T129" s="3">
        <v>4</v>
      </c>
      <c r="U129" s="3">
        <v>60</v>
      </c>
      <c r="V129" s="3">
        <v>1400</v>
      </c>
    </row>
    <row r="130" spans="1:22" ht="12.75">
      <c r="A130">
        <v>115</v>
      </c>
      <c r="B130" s="3" t="s">
        <v>88</v>
      </c>
      <c r="C130" s="2" t="s">
        <v>264</v>
      </c>
      <c r="F130">
        <v>35.9219444444444</v>
      </c>
      <c r="G130">
        <v>-109.045833333333</v>
      </c>
      <c r="H130" t="s">
        <v>292</v>
      </c>
      <c r="I130">
        <v>1283</v>
      </c>
      <c r="J130">
        <v>7160</v>
      </c>
      <c r="K130" s="3" t="s">
        <v>553</v>
      </c>
      <c r="L130" s="14">
        <v>21819</v>
      </c>
      <c r="M130" s="3">
        <v>7.7</v>
      </c>
      <c r="N130" s="3">
        <v>262</v>
      </c>
      <c r="O130" s="3">
        <v>40</v>
      </c>
      <c r="P130" s="3">
        <v>38</v>
      </c>
      <c r="Q130" s="3">
        <v>4</v>
      </c>
      <c r="R130" s="3">
        <v>14</v>
      </c>
      <c r="S130" s="3">
        <v>240</v>
      </c>
      <c r="T130" s="3">
        <v>0</v>
      </c>
      <c r="U130" s="3">
        <v>5.3</v>
      </c>
      <c r="V130" s="3">
        <v>31</v>
      </c>
    </row>
    <row r="131" spans="1:22" ht="12.75">
      <c r="A131">
        <v>116</v>
      </c>
      <c r="B131" s="3">
        <v>453</v>
      </c>
      <c r="C131" s="2" t="s">
        <v>264</v>
      </c>
      <c r="F131">
        <v>35.4641666666667</v>
      </c>
      <c r="G131">
        <v>-108.111666666667</v>
      </c>
      <c r="H131" t="s">
        <v>293</v>
      </c>
      <c r="I131">
        <v>762</v>
      </c>
      <c r="J131">
        <v>7380</v>
      </c>
      <c r="K131" s="3" t="s">
        <v>554</v>
      </c>
      <c r="L131" s="14">
        <v>22894</v>
      </c>
      <c r="M131" s="3">
        <v>9</v>
      </c>
      <c r="N131" s="3">
        <v>656</v>
      </c>
      <c r="O131" s="3">
        <v>2.6</v>
      </c>
      <c r="P131" s="3">
        <v>254</v>
      </c>
      <c r="Q131" s="3">
        <v>2.2</v>
      </c>
      <c r="R131" s="3">
        <v>0.6</v>
      </c>
      <c r="S131" s="3">
        <v>395</v>
      </c>
      <c r="T131" s="3">
        <v>29</v>
      </c>
      <c r="U131" s="3">
        <v>34</v>
      </c>
      <c r="V131" s="3">
        <v>115</v>
      </c>
    </row>
    <row r="132" spans="1:22" ht="12.75">
      <c r="A132">
        <v>117</v>
      </c>
      <c r="B132" s="3">
        <v>454</v>
      </c>
      <c r="C132" s="2" t="s">
        <v>264</v>
      </c>
      <c r="F132">
        <v>35.4444444444444</v>
      </c>
      <c r="G132">
        <v>-108.080277777778</v>
      </c>
      <c r="H132" t="s">
        <v>294</v>
      </c>
      <c r="I132">
        <v>430</v>
      </c>
      <c r="J132">
        <v>7090</v>
      </c>
      <c r="K132" s="3" t="s">
        <v>554</v>
      </c>
      <c r="L132" s="14">
        <v>22894</v>
      </c>
      <c r="M132" s="3">
        <v>8.9</v>
      </c>
      <c r="N132" s="3">
        <v>527</v>
      </c>
      <c r="O132" s="3">
        <v>6.6</v>
      </c>
      <c r="P132" s="3">
        <v>200</v>
      </c>
      <c r="Q132" s="3">
        <v>3</v>
      </c>
      <c r="R132" s="3">
        <v>1.1</v>
      </c>
      <c r="S132" s="3">
        <v>320</v>
      </c>
      <c r="T132" s="3">
        <v>31</v>
      </c>
      <c r="U132" s="3">
        <v>37</v>
      </c>
      <c r="V132" s="3">
        <v>54</v>
      </c>
    </row>
    <row r="133" spans="1:22" ht="12.75">
      <c r="A133">
        <v>118</v>
      </c>
      <c r="B133" s="3">
        <v>312</v>
      </c>
      <c r="C133" s="2" t="s">
        <v>264</v>
      </c>
      <c r="F133">
        <v>35.3772222222222</v>
      </c>
      <c r="G133">
        <v>-107.918888888889</v>
      </c>
      <c r="H133" t="s">
        <v>295</v>
      </c>
      <c r="I133">
        <v>356</v>
      </c>
      <c r="J133">
        <v>7000</v>
      </c>
      <c r="K133" s="3" t="s">
        <v>554</v>
      </c>
      <c r="L133" s="14">
        <v>24505</v>
      </c>
      <c r="N133" s="3">
        <v>242</v>
      </c>
      <c r="O133" s="3">
        <v>12</v>
      </c>
      <c r="P133" s="3">
        <v>140</v>
      </c>
      <c r="Q133" s="3">
        <v>3</v>
      </c>
      <c r="R133" s="3">
        <v>2.4</v>
      </c>
      <c r="S133" s="3">
        <v>210</v>
      </c>
      <c r="T133" s="3">
        <v>7</v>
      </c>
      <c r="U133" s="3">
        <v>11</v>
      </c>
      <c r="V133" s="3">
        <v>130</v>
      </c>
    </row>
    <row r="134" spans="1:22" ht="12.75">
      <c r="A134">
        <v>119</v>
      </c>
      <c r="B134" s="3">
        <v>448</v>
      </c>
      <c r="C134" s="2" t="s">
        <v>264</v>
      </c>
      <c r="F134">
        <v>35.4325</v>
      </c>
      <c r="G134">
        <v>-108.043333333333</v>
      </c>
      <c r="H134" t="s">
        <v>296</v>
      </c>
      <c r="I134">
        <v>80</v>
      </c>
      <c r="J134">
        <v>6880</v>
      </c>
      <c r="K134" s="3" t="s">
        <v>554</v>
      </c>
      <c r="L134" s="14">
        <v>22497</v>
      </c>
      <c r="M134" s="3">
        <v>7.7</v>
      </c>
      <c r="N134" s="3">
        <v>1150</v>
      </c>
      <c r="O134" s="3">
        <v>115</v>
      </c>
      <c r="P134" s="3">
        <v>206</v>
      </c>
      <c r="Q134" s="3">
        <v>2.6</v>
      </c>
      <c r="R134" s="3">
        <v>43</v>
      </c>
      <c r="S134" s="3">
        <v>332</v>
      </c>
      <c r="T134" s="3">
        <v>0</v>
      </c>
      <c r="U134" s="3">
        <v>22</v>
      </c>
      <c r="V134" s="3">
        <v>579</v>
      </c>
    </row>
    <row r="135" spans="1:22" ht="12.75">
      <c r="A135">
        <v>120</v>
      </c>
      <c r="B135" s="3" t="s">
        <v>89</v>
      </c>
      <c r="C135" s="2" t="s">
        <v>264</v>
      </c>
      <c r="F135">
        <v>35.5105555555556</v>
      </c>
      <c r="G135">
        <v>-107.503055555556</v>
      </c>
      <c r="H135" t="s">
        <v>297</v>
      </c>
      <c r="I135">
        <v>1000</v>
      </c>
      <c r="J135">
        <v>6610</v>
      </c>
      <c r="K135" s="3" t="s">
        <v>555</v>
      </c>
      <c r="L135" s="14">
        <v>22935</v>
      </c>
      <c r="M135" s="3">
        <v>9.1</v>
      </c>
      <c r="N135" s="3">
        <v>243</v>
      </c>
      <c r="O135" s="3">
        <v>1.3</v>
      </c>
      <c r="P135" s="3">
        <v>95</v>
      </c>
      <c r="Q135" s="3">
        <v>0.9</v>
      </c>
      <c r="R135" s="3">
        <v>0.2</v>
      </c>
      <c r="S135" s="3">
        <v>200</v>
      </c>
      <c r="T135" s="3">
        <v>20</v>
      </c>
      <c r="U135" s="3">
        <v>1.4</v>
      </c>
      <c r="V135" s="3">
        <v>9.2</v>
      </c>
    </row>
    <row r="136" spans="1:22" ht="12.75">
      <c r="A136">
        <v>121</v>
      </c>
      <c r="B136" s="3">
        <v>1068</v>
      </c>
      <c r="C136" s="2" t="s">
        <v>264</v>
      </c>
      <c r="F136">
        <v>35.7758333333333</v>
      </c>
      <c r="G136">
        <v>-108.191111111111</v>
      </c>
      <c r="H136" t="s">
        <v>298</v>
      </c>
      <c r="I136">
        <v>830</v>
      </c>
      <c r="J136">
        <v>6510</v>
      </c>
      <c r="K136" s="3" t="s">
        <v>555</v>
      </c>
      <c r="L136" s="14">
        <v>26239</v>
      </c>
      <c r="M136" s="3">
        <v>8.5</v>
      </c>
      <c r="N136" s="3">
        <v>1400</v>
      </c>
      <c r="O136" s="3">
        <v>4</v>
      </c>
      <c r="P136" s="3">
        <v>480</v>
      </c>
      <c r="Q136" s="3">
        <v>5</v>
      </c>
      <c r="R136" s="3">
        <v>1.2</v>
      </c>
      <c r="S136" s="3">
        <v>270</v>
      </c>
      <c r="T136" s="3">
        <v>20</v>
      </c>
      <c r="U136" s="3">
        <v>77</v>
      </c>
      <c r="V136" s="3">
        <v>670</v>
      </c>
    </row>
    <row r="137" spans="1:22" ht="12.75">
      <c r="A137">
        <v>122</v>
      </c>
      <c r="B137" s="3">
        <v>893</v>
      </c>
      <c r="C137" s="2" t="s">
        <v>264</v>
      </c>
      <c r="F137">
        <v>35.625</v>
      </c>
      <c r="G137">
        <v>-108.791666666667</v>
      </c>
      <c r="H137" t="s">
        <v>299</v>
      </c>
      <c r="I137">
        <v>2100</v>
      </c>
      <c r="J137">
        <v>6576</v>
      </c>
      <c r="K137" s="3" t="s">
        <v>555</v>
      </c>
      <c r="L137" s="14">
        <v>25780</v>
      </c>
      <c r="M137" s="3">
        <v>8.4</v>
      </c>
      <c r="N137" s="3">
        <v>809</v>
      </c>
      <c r="O137" s="3">
        <v>11</v>
      </c>
      <c r="P137" s="3">
        <v>273</v>
      </c>
      <c r="Q137" s="3">
        <v>2.7</v>
      </c>
      <c r="R137" s="3">
        <v>3</v>
      </c>
      <c r="S137" s="3">
        <v>284</v>
      </c>
      <c r="T137" s="3">
        <v>6</v>
      </c>
      <c r="U137" s="3">
        <v>50</v>
      </c>
      <c r="V137" s="3">
        <v>306</v>
      </c>
    </row>
    <row r="138" spans="1:22" ht="12.75">
      <c r="A138">
        <v>123</v>
      </c>
      <c r="B138" s="3" t="s">
        <v>90</v>
      </c>
      <c r="C138" s="2" t="s">
        <v>264</v>
      </c>
      <c r="F138">
        <v>35.5930555555556</v>
      </c>
      <c r="G138">
        <v>-108.973888888889</v>
      </c>
      <c r="H138" t="s">
        <v>300</v>
      </c>
      <c r="I138">
        <v>591</v>
      </c>
      <c r="J138">
        <v>6760</v>
      </c>
      <c r="K138" s="3" t="s">
        <v>555</v>
      </c>
      <c r="L138" s="14">
        <v>25146</v>
      </c>
      <c r="M138" s="3">
        <v>8.3</v>
      </c>
      <c r="N138" s="3">
        <v>242</v>
      </c>
      <c r="O138" s="3">
        <v>33</v>
      </c>
      <c r="P138" s="3">
        <v>38</v>
      </c>
      <c r="Q138" s="3">
        <v>7</v>
      </c>
      <c r="R138" s="3">
        <v>9.1</v>
      </c>
      <c r="S138" s="3">
        <v>190</v>
      </c>
      <c r="T138" s="3">
        <v>3</v>
      </c>
      <c r="U138" s="3">
        <v>3.9</v>
      </c>
      <c r="V138" s="3">
        <v>41</v>
      </c>
    </row>
    <row r="139" spans="1:22" ht="12.75">
      <c r="A139">
        <v>124</v>
      </c>
      <c r="B139" s="3">
        <v>562</v>
      </c>
      <c r="C139" s="2" t="s">
        <v>264</v>
      </c>
      <c r="F139">
        <v>35.5330555555556</v>
      </c>
      <c r="G139">
        <v>-107.530833333333</v>
      </c>
      <c r="H139" t="s">
        <v>301</v>
      </c>
      <c r="I139">
        <v>600</v>
      </c>
      <c r="J139">
        <v>6621</v>
      </c>
      <c r="K139" s="3" t="s">
        <v>555</v>
      </c>
      <c r="L139" s="14">
        <v>22922</v>
      </c>
      <c r="M139" s="3">
        <v>7.5</v>
      </c>
      <c r="N139" s="3">
        <v>524</v>
      </c>
      <c r="O139" s="3">
        <v>73</v>
      </c>
      <c r="P139" s="3">
        <v>54</v>
      </c>
      <c r="Q139" s="3">
        <v>2.6</v>
      </c>
      <c r="R139" s="3">
        <v>35</v>
      </c>
      <c r="S139" s="3">
        <v>297</v>
      </c>
      <c r="T139" s="3">
        <v>0</v>
      </c>
      <c r="U139" s="3">
        <v>3.7</v>
      </c>
      <c r="V139" s="3">
        <v>188</v>
      </c>
    </row>
    <row r="140" spans="1:22" ht="12.75">
      <c r="A140">
        <v>125</v>
      </c>
      <c r="B140" s="3" t="s">
        <v>91</v>
      </c>
      <c r="C140" s="2" t="s">
        <v>264</v>
      </c>
      <c r="F140">
        <v>35.5616666666667</v>
      </c>
      <c r="G140">
        <v>-107.927777777778</v>
      </c>
      <c r="H140" t="s">
        <v>302</v>
      </c>
      <c r="I140">
        <v>994</v>
      </c>
      <c r="J140">
        <v>7485</v>
      </c>
      <c r="K140" s="3" t="s">
        <v>555</v>
      </c>
      <c r="L140" s="14">
        <v>22494</v>
      </c>
      <c r="M140" s="3">
        <v>7.5</v>
      </c>
      <c r="N140" s="3">
        <v>1450</v>
      </c>
      <c r="O140" s="3">
        <v>110</v>
      </c>
      <c r="P140" s="3">
        <v>290</v>
      </c>
      <c r="Q140" s="3">
        <v>7</v>
      </c>
      <c r="R140" s="3">
        <v>44</v>
      </c>
      <c r="S140" s="3">
        <v>270</v>
      </c>
      <c r="T140" s="3">
        <v>0</v>
      </c>
      <c r="U140" s="3">
        <v>10</v>
      </c>
      <c r="V140" s="3">
        <v>840</v>
      </c>
    </row>
    <row r="141" spans="1:22" ht="12.75">
      <c r="A141">
        <v>126</v>
      </c>
      <c r="B141" s="3" t="s">
        <v>92</v>
      </c>
      <c r="C141" s="2" t="s">
        <v>264</v>
      </c>
      <c r="F141">
        <v>35.5616666666667</v>
      </c>
      <c r="G141">
        <v>-107.927777777778</v>
      </c>
      <c r="H141" t="s">
        <v>302</v>
      </c>
      <c r="I141">
        <v>994</v>
      </c>
      <c r="J141">
        <v>7485</v>
      </c>
      <c r="K141" s="3" t="s">
        <v>555</v>
      </c>
      <c r="L141" s="14">
        <v>26863</v>
      </c>
      <c r="M141" s="3">
        <v>8.4</v>
      </c>
      <c r="N141" s="3">
        <v>1790</v>
      </c>
      <c r="O141" s="3">
        <v>100</v>
      </c>
      <c r="P141" s="3">
        <v>370</v>
      </c>
      <c r="Q141" s="3">
        <v>9</v>
      </c>
      <c r="R141" s="3">
        <v>62</v>
      </c>
      <c r="S141" s="3">
        <v>140</v>
      </c>
      <c r="T141" s="3">
        <v>15</v>
      </c>
      <c r="U141" s="3">
        <v>18</v>
      </c>
      <c r="V141" s="3">
        <v>1000</v>
      </c>
    </row>
    <row r="142" spans="1:22" ht="12.75">
      <c r="A142">
        <v>127</v>
      </c>
      <c r="B142" s="3" t="s">
        <v>93</v>
      </c>
      <c r="C142" s="2" t="s">
        <v>264</v>
      </c>
      <c r="F142">
        <v>35.5616666666667</v>
      </c>
      <c r="G142">
        <v>-107.927777777778</v>
      </c>
      <c r="H142" t="s">
        <v>302</v>
      </c>
      <c r="I142">
        <v>994</v>
      </c>
      <c r="J142">
        <v>7485</v>
      </c>
      <c r="K142" s="3" t="s">
        <v>555</v>
      </c>
      <c r="L142" s="14">
        <v>25583</v>
      </c>
      <c r="M142" s="3">
        <v>7.9</v>
      </c>
      <c r="N142" s="3">
        <v>2320</v>
      </c>
      <c r="O142" s="3">
        <v>120</v>
      </c>
      <c r="P142" s="3">
        <v>280</v>
      </c>
      <c r="Q142" s="3">
        <v>7</v>
      </c>
      <c r="R142" s="3">
        <v>170</v>
      </c>
      <c r="S142" s="3">
        <v>180</v>
      </c>
      <c r="T142" s="3">
        <v>0</v>
      </c>
      <c r="U142" s="3">
        <v>75</v>
      </c>
      <c r="V142" s="3">
        <v>1300</v>
      </c>
    </row>
    <row r="143" spans="1:22" ht="12.75">
      <c r="A143">
        <v>128</v>
      </c>
      <c r="B143" s="3" t="s">
        <v>94</v>
      </c>
      <c r="C143" s="2" t="s">
        <v>264</v>
      </c>
      <c r="F143">
        <v>35.6263888888889</v>
      </c>
      <c r="G143">
        <v>-108.1875</v>
      </c>
      <c r="H143" t="s">
        <v>303</v>
      </c>
      <c r="I143">
        <v>340</v>
      </c>
      <c r="J143">
        <v>7510</v>
      </c>
      <c r="K143" s="3" t="s">
        <v>555</v>
      </c>
      <c r="L143" s="14">
        <v>22473</v>
      </c>
      <c r="M143" s="3">
        <v>7</v>
      </c>
      <c r="N143" s="3">
        <v>3410</v>
      </c>
      <c r="O143" s="3">
        <v>620</v>
      </c>
      <c r="P143" s="3">
        <v>110</v>
      </c>
      <c r="Q143" s="3">
        <v>11</v>
      </c>
      <c r="R143" s="3">
        <v>230</v>
      </c>
      <c r="S143" s="3">
        <v>710</v>
      </c>
      <c r="T143" s="3">
        <v>0</v>
      </c>
      <c r="U143" s="3">
        <v>23</v>
      </c>
      <c r="V143" s="3">
        <v>2000</v>
      </c>
    </row>
    <row r="144" spans="1:22" ht="12.75">
      <c r="A144">
        <v>506</v>
      </c>
      <c r="B144" t="s">
        <v>595</v>
      </c>
      <c r="C144" t="s">
        <v>585</v>
      </c>
      <c r="F144">
        <v>36.42279</v>
      </c>
      <c r="G144">
        <v>-108.09865</v>
      </c>
      <c r="I144">
        <v>4995</v>
      </c>
      <c r="K144" s="3" t="s">
        <v>596</v>
      </c>
      <c r="L144" s="1">
        <v>20802</v>
      </c>
      <c r="M144">
        <v>9.2</v>
      </c>
      <c r="N144">
        <v>1556</v>
      </c>
      <c r="O144">
        <v>11</v>
      </c>
      <c r="P144">
        <v>628</v>
      </c>
      <c r="Q144"/>
      <c r="R144">
        <v>9</v>
      </c>
      <c r="S144">
        <v>1050</v>
      </c>
      <c r="T144">
        <v>217</v>
      </c>
      <c r="U144">
        <v>72</v>
      </c>
      <c r="V144">
        <v>102</v>
      </c>
    </row>
    <row r="145" spans="1:22" ht="12.75">
      <c r="A145">
        <v>507</v>
      </c>
      <c r="B145" t="s">
        <v>597</v>
      </c>
      <c r="C145" t="s">
        <v>585</v>
      </c>
      <c r="F145">
        <v>36.41773</v>
      </c>
      <c r="G145">
        <v>-107.37137</v>
      </c>
      <c r="I145">
        <v>5402</v>
      </c>
      <c r="K145" s="3" t="s">
        <v>596</v>
      </c>
      <c r="L145" s="1">
        <v>26694</v>
      </c>
      <c r="M145"/>
      <c r="N145">
        <v>7573</v>
      </c>
      <c r="O145">
        <v>20</v>
      </c>
      <c r="P145">
        <v>2920</v>
      </c>
      <c r="Q145">
        <v>160</v>
      </c>
      <c r="R145">
        <v>12</v>
      </c>
      <c r="S145">
        <v>2989</v>
      </c>
      <c r="T145">
        <v>204</v>
      </c>
      <c r="U145">
        <v>2620</v>
      </c>
      <c r="V145">
        <v>165</v>
      </c>
    </row>
    <row r="146" spans="1:22" ht="12.75">
      <c r="A146">
        <v>508</v>
      </c>
      <c r="B146" t="s">
        <v>598</v>
      </c>
      <c r="C146" t="s">
        <v>585</v>
      </c>
      <c r="F146">
        <v>36.73856</v>
      </c>
      <c r="G146">
        <v>-107.97432</v>
      </c>
      <c r="I146">
        <v>6576</v>
      </c>
      <c r="K146" s="3" t="s">
        <v>596</v>
      </c>
      <c r="L146" s="1">
        <v>22969</v>
      </c>
      <c r="M146">
        <v>7.5</v>
      </c>
      <c r="N146">
        <v>39445</v>
      </c>
      <c r="O146">
        <v>308.4</v>
      </c>
      <c r="P146">
        <v>14403.31</v>
      </c>
      <c r="Q146"/>
      <c r="R146">
        <v>175.79</v>
      </c>
      <c r="S146">
        <v>1417.61</v>
      </c>
      <c r="T146"/>
      <c r="U146">
        <v>20416.08</v>
      </c>
      <c r="V146">
        <v>2724.2</v>
      </c>
    </row>
    <row r="147" spans="1:22" ht="12.75">
      <c r="A147">
        <v>509</v>
      </c>
      <c r="B147" t="s">
        <v>599</v>
      </c>
      <c r="C147" t="s">
        <v>585</v>
      </c>
      <c r="F147">
        <v>36.61675</v>
      </c>
      <c r="G147">
        <v>-107.92153</v>
      </c>
      <c r="I147">
        <v>6604</v>
      </c>
      <c r="K147" s="3" t="s">
        <v>596</v>
      </c>
      <c r="L147" s="1"/>
      <c r="M147">
        <v>8.2</v>
      </c>
      <c r="N147">
        <v>6051</v>
      </c>
      <c r="O147">
        <v>78</v>
      </c>
      <c r="P147">
        <v>2096</v>
      </c>
      <c r="Q147"/>
      <c r="R147">
        <v>44</v>
      </c>
      <c r="S147">
        <v>793</v>
      </c>
      <c r="T147"/>
      <c r="U147">
        <v>1900</v>
      </c>
      <c r="V147">
        <v>1543</v>
      </c>
    </row>
    <row r="148" spans="1:22" ht="12.75">
      <c r="A148">
        <v>721</v>
      </c>
      <c r="B148" t="s">
        <v>838</v>
      </c>
      <c r="C148" s="19" t="s">
        <v>785</v>
      </c>
      <c r="F148">
        <v>36.1053964575443</v>
      </c>
      <c r="G148">
        <v>-107.436057763112</v>
      </c>
      <c r="H148" t="s">
        <v>788</v>
      </c>
      <c r="I148">
        <v>2158</v>
      </c>
      <c r="J148">
        <v>7170</v>
      </c>
      <c r="K148" s="3" t="s">
        <v>596</v>
      </c>
      <c r="L148" s="1">
        <v>27920</v>
      </c>
      <c r="M148">
        <v>8.2</v>
      </c>
      <c r="N148">
        <v>15912</v>
      </c>
      <c r="O148">
        <v>70</v>
      </c>
      <c r="P148">
        <v>5400</v>
      </c>
      <c r="Q148"/>
      <c r="R148">
        <v>100</v>
      </c>
      <c r="S148">
        <v>1040</v>
      </c>
      <c r="T148">
        <v>0</v>
      </c>
      <c r="U148">
        <v>7740</v>
      </c>
      <c r="V148">
        <v>525</v>
      </c>
    </row>
    <row r="149" spans="1:22" ht="12.75">
      <c r="A149">
        <v>129</v>
      </c>
      <c r="B149" s="3">
        <v>1590</v>
      </c>
      <c r="C149" s="2" t="s">
        <v>264</v>
      </c>
      <c r="F149">
        <v>36.2486111111111</v>
      </c>
      <c r="G149">
        <v>-108.215277777778</v>
      </c>
      <c r="H149" t="s">
        <v>304</v>
      </c>
      <c r="I149">
        <v>495</v>
      </c>
      <c r="J149">
        <v>5979</v>
      </c>
      <c r="K149" s="3" t="s">
        <v>556</v>
      </c>
      <c r="L149" s="14">
        <v>24594</v>
      </c>
      <c r="M149" s="3">
        <v>9.1</v>
      </c>
      <c r="N149" s="3">
        <v>2950</v>
      </c>
      <c r="O149" s="3">
        <v>14</v>
      </c>
      <c r="P149" s="3">
        <v>970</v>
      </c>
      <c r="Q149" s="3">
        <v>3</v>
      </c>
      <c r="R149" s="3">
        <v>0.6</v>
      </c>
      <c r="S149" s="3">
        <v>500</v>
      </c>
      <c r="T149" s="3">
        <v>31</v>
      </c>
      <c r="U149" s="3">
        <v>100</v>
      </c>
      <c r="V149" s="3">
        <v>1500</v>
      </c>
    </row>
    <row r="150" spans="1:22" ht="12.75">
      <c r="A150">
        <v>130</v>
      </c>
      <c r="B150" s="3">
        <v>1245</v>
      </c>
      <c r="C150" s="2" t="s">
        <v>264</v>
      </c>
      <c r="F150">
        <v>35.9261111111111</v>
      </c>
      <c r="G150">
        <v>-107.465833333333</v>
      </c>
      <c r="H150" t="s">
        <v>305</v>
      </c>
      <c r="I150">
        <v>1000</v>
      </c>
      <c r="J150">
        <v>6650</v>
      </c>
      <c r="K150" s="3" t="s">
        <v>556</v>
      </c>
      <c r="L150" s="14">
        <v>27755</v>
      </c>
      <c r="M150" s="3">
        <v>8.6</v>
      </c>
      <c r="N150" s="3">
        <v>1750</v>
      </c>
      <c r="O150" s="3">
        <v>2.1</v>
      </c>
      <c r="P150" s="3">
        <v>670</v>
      </c>
      <c r="Q150" s="3">
        <v>2.5</v>
      </c>
      <c r="R150" s="3">
        <v>0.7</v>
      </c>
      <c r="S150" s="3">
        <v>859</v>
      </c>
      <c r="T150" s="3">
        <v>53</v>
      </c>
      <c r="U150" s="3">
        <v>89</v>
      </c>
      <c r="V150" s="3">
        <v>490</v>
      </c>
    </row>
    <row r="151" spans="1:22" ht="12.75">
      <c r="A151">
        <v>131</v>
      </c>
      <c r="B151" s="3" t="s">
        <v>95</v>
      </c>
      <c r="C151" s="2" t="s">
        <v>264</v>
      </c>
      <c r="F151">
        <v>35.8988888888889</v>
      </c>
      <c r="G151">
        <v>-107.459722222222</v>
      </c>
      <c r="H151" t="s">
        <v>306</v>
      </c>
      <c r="I151">
        <v>400</v>
      </c>
      <c r="J151">
        <v>6750</v>
      </c>
      <c r="K151" s="3" t="s">
        <v>556</v>
      </c>
      <c r="L151" s="14">
        <v>27756</v>
      </c>
      <c r="M151" s="3">
        <v>8.6</v>
      </c>
      <c r="N151" s="3">
        <v>2000</v>
      </c>
      <c r="O151" s="3">
        <v>2.2</v>
      </c>
      <c r="P151" s="3">
        <v>770</v>
      </c>
      <c r="Q151" s="3">
        <v>3.2</v>
      </c>
      <c r="R151" s="3">
        <v>0.7</v>
      </c>
      <c r="S151" s="3">
        <v>1250</v>
      </c>
      <c r="T151" s="3">
        <v>67</v>
      </c>
      <c r="U151" s="3">
        <v>79</v>
      </c>
      <c r="V151" s="3">
        <v>450</v>
      </c>
    </row>
    <row r="152" spans="1:22" ht="12.75">
      <c r="A152">
        <v>132</v>
      </c>
      <c r="B152" s="3" t="s">
        <v>96</v>
      </c>
      <c r="C152" s="2" t="s">
        <v>264</v>
      </c>
      <c r="F152">
        <v>35.9327777777778</v>
      </c>
      <c r="G152">
        <v>-107.4925</v>
      </c>
      <c r="H152" t="s">
        <v>307</v>
      </c>
      <c r="I152">
        <v>550</v>
      </c>
      <c r="J152">
        <v>6610</v>
      </c>
      <c r="K152" s="3" t="s">
        <v>556</v>
      </c>
      <c r="L152" s="14">
        <v>27756</v>
      </c>
      <c r="M152" s="3">
        <v>8.4</v>
      </c>
      <c r="N152" s="3">
        <v>2340</v>
      </c>
      <c r="O152" s="3">
        <v>3.1</v>
      </c>
      <c r="P152" s="3">
        <v>910</v>
      </c>
      <c r="Q152" s="3">
        <v>4.1</v>
      </c>
      <c r="R152" s="3">
        <v>1.2</v>
      </c>
      <c r="S152" s="3">
        <v>1150</v>
      </c>
      <c r="T152" s="3">
        <v>149</v>
      </c>
      <c r="U152" s="3">
        <v>150</v>
      </c>
      <c r="V152" s="3">
        <v>540</v>
      </c>
    </row>
    <row r="153" spans="1:22" ht="12.75">
      <c r="A153">
        <v>133</v>
      </c>
      <c r="B153" s="3" t="s">
        <v>97</v>
      </c>
      <c r="C153" s="2" t="s">
        <v>264</v>
      </c>
      <c r="F153">
        <v>36.1033333333333</v>
      </c>
      <c r="G153">
        <v>-107.813611111111</v>
      </c>
      <c r="H153" t="s">
        <v>308</v>
      </c>
      <c r="I153">
        <v>961</v>
      </c>
      <c r="J153">
        <v>6447</v>
      </c>
      <c r="K153" s="3" t="s">
        <v>556</v>
      </c>
      <c r="L153" s="14">
        <v>24524</v>
      </c>
      <c r="M153" s="3">
        <v>9</v>
      </c>
      <c r="N153" s="3">
        <v>2080</v>
      </c>
      <c r="O153" s="3">
        <v>5</v>
      </c>
      <c r="P153" s="3">
        <v>760</v>
      </c>
      <c r="Q153" s="3">
        <v>8</v>
      </c>
      <c r="R153" s="3">
        <v>1.6</v>
      </c>
      <c r="S153" s="3">
        <v>760</v>
      </c>
      <c r="T153" s="3">
        <v>110</v>
      </c>
      <c r="U153" s="3">
        <v>580</v>
      </c>
      <c r="V153" s="3">
        <v>72</v>
      </c>
    </row>
    <row r="154" spans="1:22" ht="12.75">
      <c r="A154">
        <v>134</v>
      </c>
      <c r="B154" s="3">
        <v>1149</v>
      </c>
      <c r="C154" s="2" t="s">
        <v>264</v>
      </c>
      <c r="F154">
        <v>35.9069444444444</v>
      </c>
      <c r="G154">
        <v>-107.528888888889</v>
      </c>
      <c r="H154" t="s">
        <v>309</v>
      </c>
      <c r="I154">
        <v>22</v>
      </c>
      <c r="J154">
        <v>6710</v>
      </c>
      <c r="K154" s="3" t="s">
        <v>556</v>
      </c>
      <c r="L154" s="14">
        <v>27764</v>
      </c>
      <c r="M154" s="3">
        <v>8</v>
      </c>
      <c r="N154" s="3">
        <v>1700</v>
      </c>
      <c r="O154" s="3">
        <v>4.4</v>
      </c>
      <c r="P154" s="3">
        <v>590</v>
      </c>
      <c r="Q154" s="3">
        <v>2.3</v>
      </c>
      <c r="R154" s="3">
        <v>2.2</v>
      </c>
      <c r="S154" s="3">
        <v>529</v>
      </c>
      <c r="T154" s="3">
        <v>0</v>
      </c>
      <c r="U154" s="3">
        <v>26</v>
      </c>
      <c r="V154" s="3">
        <v>810</v>
      </c>
    </row>
    <row r="155" spans="1:22" ht="12.75">
      <c r="A155">
        <v>135</v>
      </c>
      <c r="B155" s="3">
        <v>1144</v>
      </c>
      <c r="C155" s="2" t="s">
        <v>264</v>
      </c>
      <c r="F155">
        <v>35.8702777777778</v>
      </c>
      <c r="G155">
        <v>-107.416111111111</v>
      </c>
      <c r="H155" t="s">
        <v>310</v>
      </c>
      <c r="I155">
        <v>225</v>
      </c>
      <c r="J155">
        <v>6780</v>
      </c>
      <c r="K155" s="3" t="s">
        <v>556</v>
      </c>
      <c r="L155" s="14">
        <v>27756</v>
      </c>
      <c r="M155" s="3">
        <v>8.3</v>
      </c>
      <c r="N155" s="3">
        <v>1320</v>
      </c>
      <c r="O155" s="3">
        <v>7</v>
      </c>
      <c r="P155" s="3">
        <v>520</v>
      </c>
      <c r="Q155" s="3">
        <v>6.4</v>
      </c>
      <c r="R155" s="3">
        <v>3.1</v>
      </c>
      <c r="S155" s="3">
        <v>1270</v>
      </c>
      <c r="T155" s="3">
        <v>0</v>
      </c>
      <c r="U155" s="3">
        <v>19</v>
      </c>
      <c r="V155" s="3">
        <v>100</v>
      </c>
    </row>
    <row r="156" spans="1:22" ht="12.75">
      <c r="A156">
        <v>136</v>
      </c>
      <c r="B156" s="3" t="s">
        <v>98</v>
      </c>
      <c r="C156" s="2" t="s">
        <v>264</v>
      </c>
      <c r="F156">
        <v>36.1205555555556</v>
      </c>
      <c r="G156">
        <v>-107.998888888889</v>
      </c>
      <c r="H156" t="s">
        <v>311</v>
      </c>
      <c r="I156">
        <v>453</v>
      </c>
      <c r="J156">
        <v>6341</v>
      </c>
      <c r="K156" s="3" t="s">
        <v>556</v>
      </c>
      <c r="L156" s="14">
        <v>24594</v>
      </c>
      <c r="M156" s="3">
        <v>8.4</v>
      </c>
      <c r="N156" s="3">
        <v>986</v>
      </c>
      <c r="O156" s="3">
        <v>130</v>
      </c>
      <c r="P156" s="3">
        <v>210</v>
      </c>
      <c r="Q156" s="3">
        <v>3</v>
      </c>
      <c r="R156" s="3">
        <v>4.3</v>
      </c>
      <c r="S156" s="3">
        <v>540</v>
      </c>
      <c r="T156" s="3">
        <v>0</v>
      </c>
      <c r="U156" s="3">
        <v>7.1</v>
      </c>
      <c r="V156" s="3">
        <v>360</v>
      </c>
    </row>
    <row r="157" spans="1:22" ht="12.75">
      <c r="A157">
        <v>137</v>
      </c>
      <c r="B157" s="3" t="s">
        <v>99</v>
      </c>
      <c r="C157" s="2" t="s">
        <v>264</v>
      </c>
      <c r="F157">
        <v>36.3372222222222</v>
      </c>
      <c r="G157">
        <v>-108.448888888889</v>
      </c>
      <c r="H157" t="s">
        <v>312</v>
      </c>
      <c r="I157">
        <v>1368</v>
      </c>
      <c r="J157">
        <v>5760</v>
      </c>
      <c r="K157" s="3" t="s">
        <v>556</v>
      </c>
      <c r="L157" s="14">
        <v>25595</v>
      </c>
      <c r="M157" s="3">
        <v>8.9</v>
      </c>
      <c r="N157" s="3">
        <v>1470</v>
      </c>
      <c r="O157" s="3">
        <v>16</v>
      </c>
      <c r="P157" s="3">
        <v>500</v>
      </c>
      <c r="Q157" s="3">
        <v>5</v>
      </c>
      <c r="R157" s="3">
        <v>4.3</v>
      </c>
      <c r="S157" s="3">
        <v>400</v>
      </c>
      <c r="T157" s="3">
        <v>31</v>
      </c>
      <c r="U157" s="3">
        <v>25</v>
      </c>
      <c r="V157" s="3">
        <v>670</v>
      </c>
    </row>
    <row r="158" spans="1:22" ht="12.75">
      <c r="A158">
        <v>138</v>
      </c>
      <c r="B158" s="3" t="s">
        <v>100</v>
      </c>
      <c r="C158" s="2" t="s">
        <v>264</v>
      </c>
      <c r="F158">
        <v>36.3372222222222</v>
      </c>
      <c r="G158">
        <v>-108.448888888889</v>
      </c>
      <c r="H158" t="s">
        <v>312</v>
      </c>
      <c r="I158">
        <v>1368</v>
      </c>
      <c r="J158">
        <v>5760</v>
      </c>
      <c r="K158" s="3" t="s">
        <v>556</v>
      </c>
      <c r="L158" s="14">
        <v>25135</v>
      </c>
      <c r="M158" s="3">
        <v>8.7</v>
      </c>
      <c r="N158" s="3">
        <v>2050</v>
      </c>
      <c r="O158" s="3">
        <v>27</v>
      </c>
      <c r="P158" s="3">
        <v>680</v>
      </c>
      <c r="Q158" s="3">
        <v>4</v>
      </c>
      <c r="R158" s="3">
        <v>4.9</v>
      </c>
      <c r="S158" s="3">
        <v>330</v>
      </c>
      <c r="T158" s="3">
        <v>20</v>
      </c>
      <c r="U158" s="3">
        <v>65</v>
      </c>
      <c r="V158" s="3">
        <v>1100</v>
      </c>
    </row>
    <row r="159" spans="1:22" ht="12.75">
      <c r="A159">
        <v>139</v>
      </c>
      <c r="B159" s="3">
        <v>1383</v>
      </c>
      <c r="C159" s="2" t="s">
        <v>264</v>
      </c>
      <c r="F159">
        <v>36.0213888888889</v>
      </c>
      <c r="G159">
        <v>-107.3775</v>
      </c>
      <c r="H159" t="s">
        <v>313</v>
      </c>
      <c r="I159">
        <v>2450</v>
      </c>
      <c r="J159">
        <v>6840</v>
      </c>
      <c r="K159" s="3" t="s">
        <v>556</v>
      </c>
      <c r="L159" s="14">
        <v>28513</v>
      </c>
      <c r="M159" s="3">
        <v>8.2</v>
      </c>
      <c r="N159" s="3">
        <v>2290</v>
      </c>
      <c r="O159" s="3">
        <v>26</v>
      </c>
      <c r="P159" s="3">
        <v>710</v>
      </c>
      <c r="Q159" s="3">
        <v>5.4</v>
      </c>
      <c r="R159" s="3">
        <v>5.8</v>
      </c>
      <c r="S159" s="3">
        <v>223</v>
      </c>
      <c r="T159" s="3">
        <v>0</v>
      </c>
      <c r="U159" s="3">
        <v>120</v>
      </c>
      <c r="V159" s="3">
        <v>1300</v>
      </c>
    </row>
    <row r="160" spans="1:22" ht="12.75">
      <c r="A160">
        <v>140</v>
      </c>
      <c r="B160" s="3">
        <v>2402</v>
      </c>
      <c r="C160" s="2" t="s">
        <v>264</v>
      </c>
      <c r="F160">
        <v>36.4638888888889</v>
      </c>
      <c r="G160">
        <v>-108.567777777778</v>
      </c>
      <c r="H160" t="s">
        <v>314</v>
      </c>
      <c r="I160">
        <v>530</v>
      </c>
      <c r="J160">
        <v>5240</v>
      </c>
      <c r="K160" s="3" t="s">
        <v>556</v>
      </c>
      <c r="L160" s="14">
        <v>24583</v>
      </c>
      <c r="N160" s="3">
        <v>1220</v>
      </c>
      <c r="O160" s="3">
        <v>160</v>
      </c>
      <c r="P160" s="3">
        <v>210</v>
      </c>
      <c r="Q160" s="3">
        <v>7</v>
      </c>
      <c r="R160" s="3">
        <v>7.9</v>
      </c>
      <c r="S160" s="3">
        <v>250</v>
      </c>
      <c r="T160" s="3">
        <v>0</v>
      </c>
      <c r="U160" s="3">
        <v>4.5</v>
      </c>
      <c r="V160" s="3">
        <v>650</v>
      </c>
    </row>
    <row r="161" spans="1:22" ht="12.75">
      <c r="A161">
        <v>141</v>
      </c>
      <c r="B161" s="3">
        <v>2500</v>
      </c>
      <c r="C161" s="2" t="s">
        <v>264</v>
      </c>
      <c r="F161">
        <v>36.2180555555556</v>
      </c>
      <c r="G161">
        <v>-108.305555555556</v>
      </c>
      <c r="H161" t="s">
        <v>315</v>
      </c>
      <c r="I161">
        <v>568</v>
      </c>
      <c r="J161">
        <v>5925</v>
      </c>
      <c r="K161" s="3" t="s">
        <v>556</v>
      </c>
      <c r="L161" s="14">
        <v>27330</v>
      </c>
      <c r="M161" s="3">
        <v>8.2</v>
      </c>
      <c r="N161" s="3">
        <v>1280</v>
      </c>
      <c r="O161" s="3">
        <v>30</v>
      </c>
      <c r="P161" s="3">
        <v>360</v>
      </c>
      <c r="Q161" s="3">
        <v>4.7</v>
      </c>
      <c r="R161" s="3">
        <v>27</v>
      </c>
      <c r="S161" s="3">
        <v>384</v>
      </c>
      <c r="T161" s="3">
        <v>0</v>
      </c>
      <c r="U161" s="3">
        <v>9.7</v>
      </c>
      <c r="V161" s="3">
        <v>650</v>
      </c>
    </row>
    <row r="162" spans="1:22" ht="12.75">
      <c r="A162">
        <v>142</v>
      </c>
      <c r="B162" s="3">
        <v>1133</v>
      </c>
      <c r="C162" s="2" t="s">
        <v>264</v>
      </c>
      <c r="F162">
        <v>35.8569444444444</v>
      </c>
      <c r="G162">
        <v>-107.338055555556</v>
      </c>
      <c r="H162" t="s">
        <v>316</v>
      </c>
      <c r="I162">
        <v>471</v>
      </c>
      <c r="J162">
        <v>6585</v>
      </c>
      <c r="K162" s="3" t="s">
        <v>556</v>
      </c>
      <c r="L162" s="14">
        <v>27774</v>
      </c>
      <c r="M162" s="3">
        <v>8.9</v>
      </c>
      <c r="N162" s="3">
        <v>2510</v>
      </c>
      <c r="O162" s="3">
        <v>9.1</v>
      </c>
      <c r="P162" s="3">
        <v>790</v>
      </c>
      <c r="Q162" s="3">
        <v>0.2</v>
      </c>
      <c r="R162" s="3">
        <v>58</v>
      </c>
      <c r="S162" s="3">
        <v>543</v>
      </c>
      <c r="T162" s="3">
        <v>38</v>
      </c>
      <c r="U162" s="3">
        <v>44</v>
      </c>
      <c r="V162" s="3">
        <v>1300</v>
      </c>
    </row>
    <row r="163" spans="1:22" ht="12.75">
      <c r="A163">
        <v>143</v>
      </c>
      <c r="B163" s="3">
        <v>1269</v>
      </c>
      <c r="C163" s="2" t="s">
        <v>264</v>
      </c>
      <c r="F163">
        <v>35.9186111111111</v>
      </c>
      <c r="G163">
        <v>-107.629444444444</v>
      </c>
      <c r="H163" t="s">
        <v>317</v>
      </c>
      <c r="I163">
        <v>201</v>
      </c>
      <c r="J163">
        <v>6700</v>
      </c>
      <c r="K163" s="3" t="s">
        <v>556</v>
      </c>
      <c r="L163" s="14">
        <v>27787</v>
      </c>
      <c r="M163" s="3">
        <v>8</v>
      </c>
      <c r="N163" s="3">
        <v>1940</v>
      </c>
      <c r="O163" s="3">
        <v>150</v>
      </c>
      <c r="P163" s="3">
        <v>350</v>
      </c>
      <c r="Q163" s="3">
        <v>4.5</v>
      </c>
      <c r="R163" s="3">
        <v>78</v>
      </c>
      <c r="S163" s="3">
        <v>280</v>
      </c>
      <c r="T163" s="3">
        <v>0</v>
      </c>
      <c r="U163" s="3">
        <v>11</v>
      </c>
      <c r="V163" s="3">
        <v>1200</v>
      </c>
    </row>
    <row r="164" spans="1:22" ht="12.75">
      <c r="A164">
        <v>144</v>
      </c>
      <c r="B164" s="3" t="s">
        <v>101</v>
      </c>
      <c r="C164" s="2" t="s">
        <v>264</v>
      </c>
      <c r="F164">
        <v>36.06</v>
      </c>
      <c r="G164">
        <v>-107.838333333333</v>
      </c>
      <c r="H164" t="s">
        <v>318</v>
      </c>
      <c r="I164">
        <v>505</v>
      </c>
      <c r="J164">
        <v>6327</v>
      </c>
      <c r="K164" s="3" t="s">
        <v>556</v>
      </c>
      <c r="L164" s="14">
        <v>28577</v>
      </c>
      <c r="M164" s="3">
        <v>8.3</v>
      </c>
      <c r="N164" s="3">
        <v>2350</v>
      </c>
      <c r="O164" s="3">
        <v>38</v>
      </c>
      <c r="P164" s="3">
        <v>630</v>
      </c>
      <c r="Q164" s="3">
        <v>4.5</v>
      </c>
      <c r="R164" s="3">
        <v>81</v>
      </c>
      <c r="S164" s="3">
        <v>510</v>
      </c>
      <c r="T164" s="3">
        <v>0</v>
      </c>
      <c r="U164" s="3">
        <v>34</v>
      </c>
      <c r="V164" s="3">
        <v>1300</v>
      </c>
    </row>
    <row r="165" spans="1:22" ht="12.75">
      <c r="A165">
        <v>145</v>
      </c>
      <c r="B165" s="3" t="s">
        <v>102</v>
      </c>
      <c r="C165" s="2" t="s">
        <v>264</v>
      </c>
      <c r="F165">
        <v>35.7975</v>
      </c>
      <c r="G165">
        <v>-107.328888888889</v>
      </c>
      <c r="H165" t="s">
        <v>319</v>
      </c>
      <c r="I165">
        <v>365</v>
      </c>
      <c r="J165">
        <v>6740</v>
      </c>
      <c r="K165" s="3" t="s">
        <v>556</v>
      </c>
      <c r="L165" s="14">
        <v>25646</v>
      </c>
      <c r="M165" s="3">
        <v>8.1</v>
      </c>
      <c r="N165" s="3">
        <v>3560</v>
      </c>
      <c r="O165" s="3">
        <v>400</v>
      </c>
      <c r="P165" s="3">
        <v>430</v>
      </c>
      <c r="Q165" s="3">
        <v>11</v>
      </c>
      <c r="R165" s="3">
        <v>150</v>
      </c>
      <c r="S165" s="3">
        <v>510</v>
      </c>
      <c r="T165" s="3">
        <v>12</v>
      </c>
      <c r="U165" s="3">
        <v>39</v>
      </c>
      <c r="V165" s="3">
        <v>2000</v>
      </c>
    </row>
    <row r="166" spans="1:22" ht="12.75">
      <c r="A166">
        <v>146</v>
      </c>
      <c r="B166" s="3">
        <v>1267</v>
      </c>
      <c r="C166" s="2" t="s">
        <v>264</v>
      </c>
      <c r="F166">
        <v>35.9611111111111</v>
      </c>
      <c r="G166">
        <v>-107.670277777778</v>
      </c>
      <c r="H166" t="s">
        <v>320</v>
      </c>
      <c r="I166">
        <v>312</v>
      </c>
      <c r="J166">
        <v>6590</v>
      </c>
      <c r="K166" s="3" t="s">
        <v>556</v>
      </c>
      <c r="L166" s="14">
        <v>24594</v>
      </c>
      <c r="M166" s="3">
        <v>8.6</v>
      </c>
      <c r="N166" s="3">
        <v>1390</v>
      </c>
      <c r="O166" s="3">
        <v>120</v>
      </c>
      <c r="P166" s="3">
        <v>340</v>
      </c>
      <c r="Q166" s="3">
        <v>5</v>
      </c>
      <c r="R166" s="3">
        <v>180</v>
      </c>
      <c r="S166" s="3">
        <v>400</v>
      </c>
      <c r="T166" s="3">
        <v>0</v>
      </c>
      <c r="U166" s="3">
        <v>22</v>
      </c>
      <c r="V166" s="3">
        <v>690</v>
      </c>
    </row>
    <row r="167" spans="1:22" ht="12.75">
      <c r="A167">
        <v>510</v>
      </c>
      <c r="B167" t="s">
        <v>600</v>
      </c>
      <c r="C167" t="s">
        <v>585</v>
      </c>
      <c r="F167">
        <v>36.71928</v>
      </c>
      <c r="G167">
        <v>-108.5635</v>
      </c>
      <c r="I167">
        <v>657</v>
      </c>
      <c r="K167" s="3" t="s">
        <v>601</v>
      </c>
      <c r="L167" s="1">
        <v>20905</v>
      </c>
      <c r="M167">
        <v>8.7</v>
      </c>
      <c r="N167">
        <v>3503</v>
      </c>
      <c r="O167">
        <v>28.08</v>
      </c>
      <c r="P167">
        <v>1080.23</v>
      </c>
      <c r="Q167"/>
      <c r="R167">
        <v>1</v>
      </c>
      <c r="S167">
        <v>1186.55</v>
      </c>
      <c r="T167">
        <v>144.43</v>
      </c>
      <c r="U167">
        <v>269.81</v>
      </c>
      <c r="V167">
        <v>793.37</v>
      </c>
    </row>
    <row r="168" spans="1:22" ht="12.75">
      <c r="A168">
        <v>511</v>
      </c>
      <c r="B168" t="s">
        <v>602</v>
      </c>
      <c r="C168" t="s">
        <v>585</v>
      </c>
      <c r="F168">
        <v>36.72083</v>
      </c>
      <c r="G168">
        <v>-108.56573</v>
      </c>
      <c r="I168">
        <v>664</v>
      </c>
      <c r="K168" s="3" t="s">
        <v>601</v>
      </c>
      <c r="L168" s="1">
        <v>25639</v>
      </c>
      <c r="M168">
        <v>9</v>
      </c>
      <c r="N168">
        <v>2899</v>
      </c>
      <c r="O168">
        <v>7</v>
      </c>
      <c r="P168">
        <v>1142</v>
      </c>
      <c r="Q168">
        <v>5</v>
      </c>
      <c r="R168">
        <v>3</v>
      </c>
      <c r="S168">
        <v>1269</v>
      </c>
      <c r="T168">
        <v>420</v>
      </c>
      <c r="U168">
        <v>200</v>
      </c>
      <c r="V168">
        <v>497</v>
      </c>
    </row>
    <row r="169" spans="1:22" ht="12.75">
      <c r="A169">
        <v>512</v>
      </c>
      <c r="B169" t="s">
        <v>603</v>
      </c>
      <c r="C169" t="s">
        <v>585</v>
      </c>
      <c r="F169">
        <v>36.71972</v>
      </c>
      <c r="G169">
        <v>-108.56566</v>
      </c>
      <c r="I169">
        <v>664</v>
      </c>
      <c r="K169" s="3" t="s">
        <v>601</v>
      </c>
      <c r="L169" s="1">
        <v>25639</v>
      </c>
      <c r="M169">
        <v>7.8</v>
      </c>
      <c r="N169">
        <v>3042</v>
      </c>
      <c r="O169">
        <v>42</v>
      </c>
      <c r="P169">
        <v>1126</v>
      </c>
      <c r="Q169">
        <v>7</v>
      </c>
      <c r="R169">
        <v>5</v>
      </c>
      <c r="S169">
        <v>2098</v>
      </c>
      <c r="T169"/>
      <c r="U169">
        <v>200</v>
      </c>
      <c r="V169">
        <v>629</v>
      </c>
    </row>
    <row r="170" spans="1:22" ht="12.75">
      <c r="A170">
        <v>513</v>
      </c>
      <c r="B170" t="s">
        <v>604</v>
      </c>
      <c r="C170" t="s">
        <v>585</v>
      </c>
      <c r="F170">
        <v>36.72116</v>
      </c>
      <c r="G170">
        <v>-108.56267</v>
      </c>
      <c r="I170">
        <v>715</v>
      </c>
      <c r="K170" s="3" t="s">
        <v>601</v>
      </c>
      <c r="L170" s="1">
        <v>25639</v>
      </c>
      <c r="M170">
        <v>8.5</v>
      </c>
      <c r="N170">
        <v>3006</v>
      </c>
      <c r="O170">
        <v>7</v>
      </c>
      <c r="P170">
        <v>1074</v>
      </c>
      <c r="Q170">
        <v>6</v>
      </c>
      <c r="R170">
        <v>2</v>
      </c>
      <c r="S170">
        <v>878</v>
      </c>
      <c r="T170">
        <v>72</v>
      </c>
      <c r="U170">
        <v>160</v>
      </c>
      <c r="V170">
        <v>1253</v>
      </c>
    </row>
    <row r="171" spans="1:22" ht="12.75">
      <c r="A171">
        <v>514</v>
      </c>
      <c r="B171" t="s">
        <v>605</v>
      </c>
      <c r="C171" t="s">
        <v>585</v>
      </c>
      <c r="F171">
        <v>36.75028</v>
      </c>
      <c r="G171">
        <v>-108.56638</v>
      </c>
      <c r="I171">
        <v>736</v>
      </c>
      <c r="K171" s="3" t="s">
        <v>601</v>
      </c>
      <c r="L171" s="1">
        <v>24549</v>
      </c>
      <c r="M171">
        <v>8.4</v>
      </c>
      <c r="N171">
        <v>2955</v>
      </c>
      <c r="O171">
        <v>10</v>
      </c>
      <c r="P171">
        <v>918</v>
      </c>
      <c r="Q171">
        <v>5</v>
      </c>
      <c r="R171">
        <v>7</v>
      </c>
      <c r="S171">
        <v>525</v>
      </c>
      <c r="T171">
        <v>48</v>
      </c>
      <c r="U171">
        <v>142</v>
      </c>
      <c r="V171">
        <v>1300</v>
      </c>
    </row>
    <row r="172" spans="1:22" ht="12.75">
      <c r="A172">
        <v>515</v>
      </c>
      <c r="B172" t="s">
        <v>606</v>
      </c>
      <c r="C172" t="s">
        <v>585</v>
      </c>
      <c r="F172">
        <v>36.71591</v>
      </c>
      <c r="G172">
        <v>-108.56366</v>
      </c>
      <c r="I172">
        <v>765</v>
      </c>
      <c r="K172" s="3" t="s">
        <v>601</v>
      </c>
      <c r="L172" s="1">
        <v>20894</v>
      </c>
      <c r="M172">
        <v>9</v>
      </c>
      <c r="N172">
        <v>4492</v>
      </c>
      <c r="O172">
        <v>12.04</v>
      </c>
      <c r="P172">
        <v>1427.27</v>
      </c>
      <c r="Q172"/>
      <c r="R172">
        <v>1</v>
      </c>
      <c r="S172">
        <v>954.86</v>
      </c>
      <c r="T172">
        <v>144.43</v>
      </c>
      <c r="U172">
        <v>213.64</v>
      </c>
      <c r="V172">
        <v>1739.2</v>
      </c>
    </row>
    <row r="173" spans="1:22" ht="12.75">
      <c r="A173">
        <v>516</v>
      </c>
      <c r="B173" t="s">
        <v>607</v>
      </c>
      <c r="C173" t="s">
        <v>585</v>
      </c>
      <c r="F173">
        <v>36.76559</v>
      </c>
      <c r="G173">
        <v>-108.58051</v>
      </c>
      <c r="I173">
        <v>767</v>
      </c>
      <c r="K173" s="3" t="s">
        <v>601</v>
      </c>
      <c r="L173" s="1">
        <v>24468</v>
      </c>
      <c r="M173">
        <v>9.6</v>
      </c>
      <c r="N173">
        <v>2255</v>
      </c>
      <c r="O173">
        <v>3</v>
      </c>
      <c r="P173">
        <v>769</v>
      </c>
      <c r="Q173">
        <v>4</v>
      </c>
      <c r="R173">
        <v>3</v>
      </c>
      <c r="S173">
        <v>817</v>
      </c>
      <c r="T173">
        <v>444</v>
      </c>
      <c r="U173">
        <v>184</v>
      </c>
      <c r="V173">
        <v>31</v>
      </c>
    </row>
    <row r="174" spans="1:22" ht="12.75">
      <c r="A174">
        <v>517</v>
      </c>
      <c r="B174" t="s">
        <v>608</v>
      </c>
      <c r="C174" t="s">
        <v>585</v>
      </c>
      <c r="F174">
        <v>36.7656</v>
      </c>
      <c r="G174">
        <v>-108.58508</v>
      </c>
      <c r="I174">
        <v>767</v>
      </c>
      <c r="K174" s="3" t="s">
        <v>601</v>
      </c>
      <c r="L174" s="1">
        <v>24562</v>
      </c>
      <c r="M174">
        <v>8.9</v>
      </c>
      <c r="N174">
        <v>3305</v>
      </c>
      <c r="O174">
        <v>2</v>
      </c>
      <c r="P174">
        <v>1040</v>
      </c>
      <c r="Q174">
        <v>2</v>
      </c>
      <c r="R174">
        <v>3</v>
      </c>
      <c r="S174">
        <v>1430</v>
      </c>
      <c r="T174">
        <v>216</v>
      </c>
      <c r="U174">
        <v>312</v>
      </c>
      <c r="V174">
        <v>300</v>
      </c>
    </row>
    <row r="175" spans="1:22" ht="12.75">
      <c r="A175">
        <v>518</v>
      </c>
      <c r="B175" t="s">
        <v>609</v>
      </c>
      <c r="C175" t="s">
        <v>585</v>
      </c>
      <c r="F175">
        <v>36.71352</v>
      </c>
      <c r="G175">
        <v>-108.56388</v>
      </c>
      <c r="I175">
        <v>776</v>
      </c>
      <c r="K175" s="3" t="s">
        <v>601</v>
      </c>
      <c r="L175" s="1">
        <v>20905</v>
      </c>
      <c r="M175">
        <v>8.8</v>
      </c>
      <c r="N175">
        <v>3306</v>
      </c>
      <c r="O175">
        <v>26.08</v>
      </c>
      <c r="P175">
        <v>1030.08</v>
      </c>
      <c r="Q175"/>
      <c r="R175">
        <v>2.01</v>
      </c>
      <c r="S175">
        <v>893.67</v>
      </c>
      <c r="T175">
        <v>120.36</v>
      </c>
      <c r="U175">
        <v>255.77</v>
      </c>
      <c r="V175">
        <v>978.93</v>
      </c>
    </row>
    <row r="176" spans="1:22" ht="12.75">
      <c r="A176">
        <v>519</v>
      </c>
      <c r="B176" t="s">
        <v>610</v>
      </c>
      <c r="C176" t="s">
        <v>585</v>
      </c>
      <c r="F176">
        <v>36.76591</v>
      </c>
      <c r="G176">
        <v>-108.58474</v>
      </c>
      <c r="I176">
        <v>776</v>
      </c>
      <c r="K176" s="3" t="s">
        <v>601</v>
      </c>
      <c r="L176" s="1">
        <v>24468</v>
      </c>
      <c r="M176">
        <v>9</v>
      </c>
      <c r="N176">
        <v>3002</v>
      </c>
      <c r="O176">
        <v>8</v>
      </c>
      <c r="P176">
        <v>968</v>
      </c>
      <c r="Q176">
        <v>6</v>
      </c>
      <c r="R176">
        <v>10</v>
      </c>
      <c r="S176">
        <v>952</v>
      </c>
      <c r="T176">
        <v>300</v>
      </c>
      <c r="U176">
        <v>298</v>
      </c>
      <c r="V176">
        <v>460</v>
      </c>
    </row>
    <row r="177" spans="1:22" ht="12.75">
      <c r="A177">
        <v>520</v>
      </c>
      <c r="B177" t="s">
        <v>611</v>
      </c>
      <c r="C177" t="s">
        <v>585</v>
      </c>
      <c r="F177">
        <v>36.7173</v>
      </c>
      <c r="G177">
        <v>-108.56608</v>
      </c>
      <c r="I177">
        <v>795</v>
      </c>
      <c r="K177" s="3" t="s">
        <v>601</v>
      </c>
      <c r="L177" s="1">
        <v>20905</v>
      </c>
      <c r="M177">
        <v>8.6</v>
      </c>
      <c r="N177">
        <v>3132</v>
      </c>
      <c r="O177">
        <v>27.08</v>
      </c>
      <c r="P177">
        <v>916.74</v>
      </c>
      <c r="Q177"/>
      <c r="R177">
        <v>3.01</v>
      </c>
      <c r="S177">
        <v>1346.03</v>
      </c>
      <c r="T177">
        <v>144.43</v>
      </c>
      <c r="U177">
        <v>14.04</v>
      </c>
      <c r="V177">
        <v>681.04</v>
      </c>
    </row>
    <row r="178" spans="1:22" ht="12.75">
      <c r="A178">
        <v>521</v>
      </c>
      <c r="B178" t="s">
        <v>612</v>
      </c>
      <c r="C178" t="s">
        <v>585</v>
      </c>
      <c r="F178">
        <v>36.73359</v>
      </c>
      <c r="G178">
        <v>-108.56445</v>
      </c>
      <c r="I178">
        <v>805</v>
      </c>
      <c r="K178" s="3" t="s">
        <v>601</v>
      </c>
      <c r="L178" s="1">
        <v>25266</v>
      </c>
      <c r="M178">
        <v>9.1</v>
      </c>
      <c r="N178">
        <v>3309</v>
      </c>
      <c r="O178">
        <v>3</v>
      </c>
      <c r="P178">
        <v>1000</v>
      </c>
      <c r="Q178">
        <v>3</v>
      </c>
      <c r="R178">
        <v>7</v>
      </c>
      <c r="S178">
        <v>1840</v>
      </c>
      <c r="T178">
        <v>276</v>
      </c>
      <c r="U178">
        <v>168</v>
      </c>
      <c r="V178">
        <v>12</v>
      </c>
    </row>
    <row r="179" spans="1:22" ht="12.75">
      <c r="A179">
        <v>522</v>
      </c>
      <c r="B179" t="s">
        <v>613</v>
      </c>
      <c r="C179" t="s">
        <v>585</v>
      </c>
      <c r="F179">
        <v>36.71761</v>
      </c>
      <c r="G179">
        <v>-108.56378</v>
      </c>
      <c r="I179">
        <v>835</v>
      </c>
      <c r="K179" s="3" t="s">
        <v>601</v>
      </c>
      <c r="L179" s="1">
        <v>24748</v>
      </c>
      <c r="M179">
        <v>8.4</v>
      </c>
      <c r="N179">
        <v>2770</v>
      </c>
      <c r="O179">
        <v>136</v>
      </c>
      <c r="P179">
        <v>882</v>
      </c>
      <c r="Q179">
        <v>8</v>
      </c>
      <c r="R179">
        <v>44</v>
      </c>
      <c r="S179">
        <v>1208</v>
      </c>
      <c r="T179">
        <v>60</v>
      </c>
      <c r="U179">
        <v>650</v>
      </c>
      <c r="V179">
        <v>395</v>
      </c>
    </row>
    <row r="180" spans="1:22" ht="12.75">
      <c r="A180">
        <v>523</v>
      </c>
      <c r="B180" t="s">
        <v>614</v>
      </c>
      <c r="C180" t="s">
        <v>585</v>
      </c>
      <c r="F180">
        <v>36.72927</v>
      </c>
      <c r="G180">
        <v>-108.56724</v>
      </c>
      <c r="I180">
        <v>859</v>
      </c>
      <c r="K180" s="3" t="s">
        <v>601</v>
      </c>
      <c r="L180" s="1">
        <v>21170</v>
      </c>
      <c r="M180">
        <v>8.7</v>
      </c>
      <c r="N180">
        <v>2127</v>
      </c>
      <c r="O180">
        <v>18.05</v>
      </c>
      <c r="P180">
        <v>720.15</v>
      </c>
      <c r="Q180"/>
      <c r="R180">
        <v>1</v>
      </c>
      <c r="S180">
        <v>673.01</v>
      </c>
      <c r="T180">
        <v>481.44</v>
      </c>
      <c r="U180">
        <v>43.13</v>
      </c>
      <c r="V180">
        <v>190.57</v>
      </c>
    </row>
    <row r="181" spans="1:22" ht="12.75">
      <c r="A181">
        <v>524</v>
      </c>
      <c r="B181" t="s">
        <v>615</v>
      </c>
      <c r="C181" t="s">
        <v>585</v>
      </c>
      <c r="F181">
        <v>36.76907</v>
      </c>
      <c r="G181">
        <v>-108.57571</v>
      </c>
      <c r="I181">
        <v>868</v>
      </c>
      <c r="K181" s="3" t="s">
        <v>601</v>
      </c>
      <c r="L181" s="1">
        <v>24533</v>
      </c>
      <c r="M181">
        <v>9</v>
      </c>
      <c r="N181">
        <v>3146</v>
      </c>
      <c r="O181">
        <v>3</v>
      </c>
      <c r="P181">
        <v>995</v>
      </c>
      <c r="Q181">
        <v>11</v>
      </c>
      <c r="R181">
        <v>1</v>
      </c>
      <c r="S181">
        <v>1290</v>
      </c>
      <c r="T181">
        <v>252</v>
      </c>
      <c r="U181">
        <v>284</v>
      </c>
      <c r="V181">
        <v>310</v>
      </c>
    </row>
    <row r="182" spans="1:22" ht="12.75">
      <c r="A182">
        <v>525</v>
      </c>
      <c r="B182" t="s">
        <v>616</v>
      </c>
      <c r="C182" t="s">
        <v>585</v>
      </c>
      <c r="F182">
        <v>36.74867</v>
      </c>
      <c r="G182">
        <v>-108.59844</v>
      </c>
      <c r="I182">
        <v>950</v>
      </c>
      <c r="K182" s="3" t="s">
        <v>601</v>
      </c>
      <c r="L182" s="1">
        <v>24564</v>
      </c>
      <c r="M182">
        <v>8.8</v>
      </c>
      <c r="N182">
        <v>3309</v>
      </c>
      <c r="O182">
        <v>3</v>
      </c>
      <c r="P182">
        <v>1090</v>
      </c>
      <c r="Q182">
        <v>5</v>
      </c>
      <c r="R182">
        <v>4</v>
      </c>
      <c r="S182">
        <v>171</v>
      </c>
      <c r="T182">
        <v>96</v>
      </c>
      <c r="U182">
        <v>240</v>
      </c>
      <c r="V182">
        <v>1700</v>
      </c>
    </row>
    <row r="183" spans="1:22" ht="12.75">
      <c r="A183">
        <v>526</v>
      </c>
      <c r="B183" t="s">
        <v>617</v>
      </c>
      <c r="C183" t="s">
        <v>585</v>
      </c>
      <c r="F183">
        <v>36.7866</v>
      </c>
      <c r="G183">
        <v>-108.66089</v>
      </c>
      <c r="I183">
        <v>1132</v>
      </c>
      <c r="K183" s="3" t="s">
        <v>601</v>
      </c>
      <c r="L183" s="1">
        <v>21684</v>
      </c>
      <c r="M183">
        <v>8.7</v>
      </c>
      <c r="N183">
        <v>3639</v>
      </c>
      <c r="O183">
        <v>27</v>
      </c>
      <c r="P183">
        <v>1227</v>
      </c>
      <c r="Q183"/>
      <c r="R183">
        <v>5</v>
      </c>
      <c r="S183">
        <v>354</v>
      </c>
      <c r="T183">
        <v>60</v>
      </c>
      <c r="U183">
        <v>340</v>
      </c>
      <c r="V183">
        <v>1806</v>
      </c>
    </row>
    <row r="184" spans="1:22" ht="12.75">
      <c r="A184">
        <v>527</v>
      </c>
      <c r="B184" t="s">
        <v>618</v>
      </c>
      <c r="C184" t="s">
        <v>585</v>
      </c>
      <c r="F184">
        <v>36.79526</v>
      </c>
      <c r="G184">
        <v>-108.57194</v>
      </c>
      <c r="I184">
        <v>1492</v>
      </c>
      <c r="K184" s="3" t="s">
        <v>601</v>
      </c>
      <c r="L184" s="1">
        <v>21530</v>
      </c>
      <c r="M184">
        <v>8.8</v>
      </c>
      <c r="N184">
        <v>3533</v>
      </c>
      <c r="O184">
        <v>21.08</v>
      </c>
      <c r="P184">
        <v>1174.68</v>
      </c>
      <c r="Q184"/>
      <c r="R184">
        <v>13.05</v>
      </c>
      <c r="S184">
        <v>341.36</v>
      </c>
      <c r="T184">
        <v>74.3</v>
      </c>
      <c r="U184">
        <v>251</v>
      </c>
      <c r="V184">
        <v>1830.29</v>
      </c>
    </row>
    <row r="185" spans="1:22" ht="12.75">
      <c r="A185">
        <v>528</v>
      </c>
      <c r="B185" t="s">
        <v>619</v>
      </c>
      <c r="C185" t="s">
        <v>585</v>
      </c>
      <c r="F185">
        <v>36.67717</v>
      </c>
      <c r="G185">
        <v>-108.5546</v>
      </c>
      <c r="I185">
        <v>1730</v>
      </c>
      <c r="K185" s="3" t="s">
        <v>601</v>
      </c>
      <c r="L185" s="1">
        <v>21202</v>
      </c>
      <c r="M185">
        <v>8.4</v>
      </c>
      <c r="N185">
        <v>3542</v>
      </c>
      <c r="O185">
        <v>21.08</v>
      </c>
      <c r="P185">
        <v>1158.62</v>
      </c>
      <c r="Q185"/>
      <c r="R185">
        <v>13.05</v>
      </c>
      <c r="S185">
        <v>256.02</v>
      </c>
      <c r="T185">
        <v>-1</v>
      </c>
      <c r="U185">
        <v>281.12</v>
      </c>
      <c r="V185">
        <v>1941.74</v>
      </c>
    </row>
    <row r="186" spans="1:22" ht="12.75">
      <c r="A186">
        <v>529</v>
      </c>
      <c r="B186" t="s">
        <v>620</v>
      </c>
      <c r="C186" t="s">
        <v>585</v>
      </c>
      <c r="F186">
        <v>35.6078</v>
      </c>
      <c r="G186">
        <v>-107.83944</v>
      </c>
      <c r="I186">
        <v>1750</v>
      </c>
      <c r="K186" s="3" t="s">
        <v>601</v>
      </c>
      <c r="L186" s="1">
        <v>27631</v>
      </c>
      <c r="M186">
        <v>8.5</v>
      </c>
      <c r="N186">
        <v>2951</v>
      </c>
      <c r="O186">
        <v>10</v>
      </c>
      <c r="P186">
        <v>1025</v>
      </c>
      <c r="Q186"/>
      <c r="R186">
        <v>9</v>
      </c>
      <c r="S186">
        <v>708</v>
      </c>
      <c r="T186">
        <v>96</v>
      </c>
      <c r="U186">
        <v>1090</v>
      </c>
      <c r="V186">
        <v>13</v>
      </c>
    </row>
    <row r="187" spans="1:22" ht="12.75">
      <c r="A187">
        <v>530</v>
      </c>
      <c r="B187" t="s">
        <v>621</v>
      </c>
      <c r="C187" t="s">
        <v>585</v>
      </c>
      <c r="F187">
        <v>36.42848</v>
      </c>
      <c r="G187">
        <v>-106.81536</v>
      </c>
      <c r="I187">
        <v>1890</v>
      </c>
      <c r="K187" s="3" t="s">
        <v>601</v>
      </c>
      <c r="L187" s="1"/>
      <c r="M187">
        <v>9.2</v>
      </c>
      <c r="N187">
        <v>1675</v>
      </c>
      <c r="O187">
        <v>11</v>
      </c>
      <c r="P187">
        <v>598</v>
      </c>
      <c r="Q187"/>
      <c r="R187">
        <v>3</v>
      </c>
      <c r="S187">
        <v>366</v>
      </c>
      <c r="T187">
        <v>108</v>
      </c>
      <c r="U187">
        <v>150</v>
      </c>
      <c r="V187">
        <v>625</v>
      </c>
    </row>
    <row r="188" spans="1:22" ht="12.75">
      <c r="A188">
        <v>531</v>
      </c>
      <c r="B188" t="s">
        <v>622</v>
      </c>
      <c r="C188" t="s">
        <v>585</v>
      </c>
      <c r="F188">
        <v>36.86821</v>
      </c>
      <c r="G188">
        <v>-108.55444</v>
      </c>
      <c r="I188">
        <v>2077</v>
      </c>
      <c r="K188" s="3" t="s">
        <v>601</v>
      </c>
      <c r="L188" s="1">
        <v>21674</v>
      </c>
      <c r="M188">
        <v>9.2</v>
      </c>
      <c r="N188">
        <v>3750</v>
      </c>
      <c r="O188">
        <v>10</v>
      </c>
      <c r="P188">
        <v>1230</v>
      </c>
      <c r="Q188"/>
      <c r="R188">
        <v>2</v>
      </c>
      <c r="S188">
        <v>342</v>
      </c>
      <c r="T188">
        <v>120</v>
      </c>
      <c r="U188">
        <v>300</v>
      </c>
      <c r="V188">
        <v>1740</v>
      </c>
    </row>
    <row r="189" spans="1:22" ht="12.75">
      <c r="A189">
        <v>532</v>
      </c>
      <c r="B189" t="s">
        <v>622</v>
      </c>
      <c r="C189" t="s">
        <v>585</v>
      </c>
      <c r="F189">
        <v>36.86821</v>
      </c>
      <c r="G189">
        <v>-108.55444</v>
      </c>
      <c r="I189">
        <v>2077</v>
      </c>
      <c r="K189" s="3" t="s">
        <v>601</v>
      </c>
      <c r="L189" s="1">
        <v>21674</v>
      </c>
      <c r="M189">
        <v>9.3</v>
      </c>
      <c r="N189">
        <v>3440</v>
      </c>
      <c r="O189">
        <v>4</v>
      </c>
      <c r="P189">
        <v>1120</v>
      </c>
      <c r="Q189"/>
      <c r="R189">
        <v>1</v>
      </c>
      <c r="S189">
        <v>366</v>
      </c>
      <c r="T189">
        <v>96</v>
      </c>
      <c r="U189">
        <v>180</v>
      </c>
      <c r="V189">
        <v>1670</v>
      </c>
    </row>
    <row r="190" spans="1:22" ht="12.75">
      <c r="A190">
        <v>533</v>
      </c>
      <c r="B190" t="s">
        <v>622</v>
      </c>
      <c r="C190" t="s">
        <v>585</v>
      </c>
      <c r="F190">
        <v>36.86821</v>
      </c>
      <c r="G190">
        <v>-108.55444</v>
      </c>
      <c r="I190">
        <v>2077</v>
      </c>
      <c r="K190" s="3" t="s">
        <v>601</v>
      </c>
      <c r="L190" s="1"/>
      <c r="M190">
        <v>9.4</v>
      </c>
      <c r="N190">
        <v>3950</v>
      </c>
      <c r="O190">
        <v>4</v>
      </c>
      <c r="P190">
        <v>1240</v>
      </c>
      <c r="Q190"/>
      <c r="R190">
        <v>1</v>
      </c>
      <c r="S190">
        <v>740</v>
      </c>
      <c r="T190">
        <v>82</v>
      </c>
      <c r="U190">
        <v>180</v>
      </c>
      <c r="V190">
        <v>1200</v>
      </c>
    </row>
    <row r="191" spans="1:22" ht="12.75">
      <c r="A191">
        <v>534</v>
      </c>
      <c r="B191" t="s">
        <v>622</v>
      </c>
      <c r="C191" t="s">
        <v>585</v>
      </c>
      <c r="F191">
        <v>36.86821</v>
      </c>
      <c r="G191">
        <v>-108.55444</v>
      </c>
      <c r="I191">
        <v>2077</v>
      </c>
      <c r="K191" s="3" t="s">
        <v>601</v>
      </c>
      <c r="L191" s="1">
        <v>21674</v>
      </c>
      <c r="M191">
        <v>9</v>
      </c>
      <c r="N191">
        <v>5620</v>
      </c>
      <c r="O191">
        <v>6</v>
      </c>
      <c r="P191">
        <v>1970</v>
      </c>
      <c r="Q191"/>
      <c r="R191">
        <v>1</v>
      </c>
      <c r="S191">
        <v>820</v>
      </c>
      <c r="T191">
        <v>84</v>
      </c>
      <c r="U191">
        <v>1740</v>
      </c>
      <c r="V191">
        <v>997</v>
      </c>
    </row>
    <row r="192" spans="1:22" ht="12.75">
      <c r="A192">
        <v>535</v>
      </c>
      <c r="B192" t="s">
        <v>622</v>
      </c>
      <c r="C192" t="s">
        <v>585</v>
      </c>
      <c r="F192">
        <v>36.86821</v>
      </c>
      <c r="G192">
        <v>-108.55444</v>
      </c>
      <c r="I192">
        <v>2077</v>
      </c>
      <c r="K192" s="3" t="s">
        <v>601</v>
      </c>
      <c r="L192" s="1"/>
      <c r="M192">
        <v>9.1</v>
      </c>
      <c r="N192">
        <v>6370</v>
      </c>
      <c r="O192">
        <v>12</v>
      </c>
      <c r="P192">
        <v>2250</v>
      </c>
      <c r="Q192"/>
      <c r="R192">
        <v>2</v>
      </c>
      <c r="S192">
        <v>918</v>
      </c>
      <c r="T192">
        <v>96</v>
      </c>
      <c r="U192">
        <v>2200</v>
      </c>
      <c r="V192">
        <v>897</v>
      </c>
    </row>
    <row r="193" spans="1:22" ht="12.75">
      <c r="A193">
        <v>536</v>
      </c>
      <c r="B193" t="s">
        <v>622</v>
      </c>
      <c r="C193" t="s">
        <v>585</v>
      </c>
      <c r="F193">
        <v>36.86821</v>
      </c>
      <c r="G193">
        <v>-108.55444</v>
      </c>
      <c r="I193">
        <v>2077</v>
      </c>
      <c r="K193" s="3" t="s">
        <v>601</v>
      </c>
      <c r="L193" s="1">
        <v>21674</v>
      </c>
      <c r="M193">
        <v>8.9</v>
      </c>
      <c r="N193">
        <v>6070</v>
      </c>
      <c r="O193">
        <v>10</v>
      </c>
      <c r="P193">
        <v>2120</v>
      </c>
      <c r="Q193"/>
      <c r="R193">
        <v>5</v>
      </c>
      <c r="S193">
        <v>952</v>
      </c>
      <c r="T193">
        <v>84</v>
      </c>
      <c r="U193">
        <v>1980</v>
      </c>
      <c r="V193">
        <v>916</v>
      </c>
    </row>
    <row r="194" spans="1:22" ht="12.75">
      <c r="A194">
        <v>537</v>
      </c>
      <c r="B194" t="s">
        <v>622</v>
      </c>
      <c r="C194" t="s">
        <v>585</v>
      </c>
      <c r="F194">
        <v>36.86821</v>
      </c>
      <c r="G194">
        <v>-108.55444</v>
      </c>
      <c r="I194">
        <v>2077</v>
      </c>
      <c r="K194" s="3" t="s">
        <v>601</v>
      </c>
      <c r="L194" s="1">
        <v>21674</v>
      </c>
      <c r="M194">
        <v>9</v>
      </c>
      <c r="N194">
        <v>6040</v>
      </c>
      <c r="O194">
        <v>10</v>
      </c>
      <c r="P194">
        <v>2110</v>
      </c>
      <c r="Q194"/>
      <c r="R194">
        <v>6</v>
      </c>
      <c r="S194">
        <v>954</v>
      </c>
      <c r="T194">
        <v>94</v>
      </c>
      <c r="U194">
        <v>1920</v>
      </c>
      <c r="V194">
        <v>951</v>
      </c>
    </row>
    <row r="195" spans="1:22" ht="12.75">
      <c r="A195">
        <v>538</v>
      </c>
      <c r="B195" t="s">
        <v>623</v>
      </c>
      <c r="C195" t="s">
        <v>585</v>
      </c>
      <c r="F195">
        <v>35.61246</v>
      </c>
      <c r="G195">
        <v>-107.73116</v>
      </c>
      <c r="I195">
        <v>2255</v>
      </c>
      <c r="K195" s="3" t="s">
        <v>601</v>
      </c>
      <c r="L195" s="1">
        <v>26059</v>
      </c>
      <c r="M195">
        <v>7.8</v>
      </c>
      <c r="N195">
        <v>1081</v>
      </c>
      <c r="O195">
        <v>8</v>
      </c>
      <c r="P195">
        <v>308</v>
      </c>
      <c r="Q195">
        <v>3</v>
      </c>
      <c r="R195">
        <v>6</v>
      </c>
      <c r="S195">
        <v>415</v>
      </c>
      <c r="T195"/>
      <c r="U195">
        <v>71</v>
      </c>
      <c r="V195">
        <v>270</v>
      </c>
    </row>
    <row r="196" spans="1:22" ht="12.75">
      <c r="A196">
        <v>539</v>
      </c>
      <c r="B196" t="s">
        <v>624</v>
      </c>
      <c r="C196" t="s">
        <v>585</v>
      </c>
      <c r="F196">
        <v>35.57607</v>
      </c>
      <c r="G196">
        <v>-107.68997</v>
      </c>
      <c r="I196">
        <v>2677</v>
      </c>
      <c r="K196" s="3" t="s">
        <v>601</v>
      </c>
      <c r="L196" s="1">
        <v>26192</v>
      </c>
      <c r="M196"/>
      <c r="N196">
        <v>1471</v>
      </c>
      <c r="O196">
        <v>36</v>
      </c>
      <c r="P196">
        <v>455</v>
      </c>
      <c r="Q196">
        <v>100</v>
      </c>
      <c r="R196">
        <v>8</v>
      </c>
      <c r="S196">
        <v>890</v>
      </c>
      <c r="T196">
        <v>60</v>
      </c>
      <c r="U196">
        <v>60</v>
      </c>
      <c r="V196">
        <v>314</v>
      </c>
    </row>
    <row r="197" spans="1:22" ht="12.75">
      <c r="A197">
        <v>540</v>
      </c>
      <c r="B197" t="s">
        <v>625</v>
      </c>
      <c r="C197" t="s">
        <v>585</v>
      </c>
      <c r="F197">
        <v>35.72349</v>
      </c>
      <c r="G197">
        <v>-107.72144</v>
      </c>
      <c r="I197">
        <v>2705</v>
      </c>
      <c r="K197" s="3" t="s">
        <v>601</v>
      </c>
      <c r="L197" s="1">
        <v>27633</v>
      </c>
      <c r="M197">
        <v>8.3</v>
      </c>
      <c r="N197">
        <v>4986</v>
      </c>
      <c r="O197">
        <v>24</v>
      </c>
      <c r="P197">
        <v>1831</v>
      </c>
      <c r="Q197"/>
      <c r="R197">
        <v>6</v>
      </c>
      <c r="S197">
        <v>473</v>
      </c>
      <c r="T197">
        <v>22</v>
      </c>
      <c r="U197">
        <v>2450</v>
      </c>
      <c r="V197">
        <v>180</v>
      </c>
    </row>
    <row r="198" spans="1:22" ht="12.75">
      <c r="A198">
        <v>541</v>
      </c>
      <c r="B198" t="s">
        <v>626</v>
      </c>
      <c r="C198" t="s">
        <v>585</v>
      </c>
      <c r="F198">
        <v>35.56139</v>
      </c>
      <c r="G198">
        <v>-107.63526</v>
      </c>
      <c r="I198">
        <v>2752</v>
      </c>
      <c r="K198" s="3" t="s">
        <v>601</v>
      </c>
      <c r="L198" s="1">
        <v>26212</v>
      </c>
      <c r="M198"/>
      <c r="N198">
        <v>1152</v>
      </c>
      <c r="O198">
        <v>10</v>
      </c>
      <c r="P198">
        <v>409</v>
      </c>
      <c r="Q198">
        <v>7</v>
      </c>
      <c r="R198">
        <v>1</v>
      </c>
      <c r="S198">
        <v>537</v>
      </c>
      <c r="T198"/>
      <c r="U198">
        <v>22</v>
      </c>
      <c r="V198">
        <v>439</v>
      </c>
    </row>
    <row r="199" spans="1:22" ht="12.75">
      <c r="A199">
        <v>542</v>
      </c>
      <c r="B199" t="s">
        <v>627</v>
      </c>
      <c r="C199" t="s">
        <v>585</v>
      </c>
      <c r="F199">
        <v>35.40348</v>
      </c>
      <c r="G199">
        <v>-107.57764</v>
      </c>
      <c r="I199">
        <v>2998</v>
      </c>
      <c r="K199" s="3" t="s">
        <v>601</v>
      </c>
      <c r="L199" s="1">
        <v>26268</v>
      </c>
      <c r="M199"/>
      <c r="N199">
        <v>1364</v>
      </c>
      <c r="O199">
        <v>9</v>
      </c>
      <c r="P199">
        <v>483</v>
      </c>
      <c r="Q199">
        <v>12</v>
      </c>
      <c r="R199">
        <v>1</v>
      </c>
      <c r="S199">
        <v>573</v>
      </c>
      <c r="T199">
        <v>36</v>
      </c>
      <c r="U199">
        <v>14</v>
      </c>
      <c r="V199">
        <v>527</v>
      </c>
    </row>
    <row r="200" spans="1:22" ht="12.75">
      <c r="A200">
        <v>543</v>
      </c>
      <c r="B200" t="s">
        <v>628</v>
      </c>
      <c r="C200" t="s">
        <v>585</v>
      </c>
      <c r="F200">
        <v>36.92452</v>
      </c>
      <c r="G200">
        <v>-108.31133</v>
      </c>
      <c r="I200">
        <v>3267</v>
      </c>
      <c r="K200" s="3" t="s">
        <v>601</v>
      </c>
      <c r="L200" s="1">
        <v>26275</v>
      </c>
      <c r="M200">
        <v>8.3</v>
      </c>
      <c r="N200">
        <v>22564</v>
      </c>
      <c r="O200">
        <v>255</v>
      </c>
      <c r="P200">
        <v>8449</v>
      </c>
      <c r="Q200">
        <v>78</v>
      </c>
      <c r="R200">
        <v>72</v>
      </c>
      <c r="S200">
        <v>744</v>
      </c>
      <c r="T200">
        <v>-1</v>
      </c>
      <c r="U200">
        <v>13300</v>
      </c>
      <c r="V200">
        <v>44</v>
      </c>
    </row>
    <row r="201" spans="1:22" ht="12.75">
      <c r="A201">
        <v>544</v>
      </c>
      <c r="B201" t="s">
        <v>629</v>
      </c>
      <c r="C201" t="s">
        <v>585</v>
      </c>
      <c r="F201">
        <v>35.78209</v>
      </c>
      <c r="G201">
        <v>-107.15236</v>
      </c>
      <c r="I201">
        <v>3449</v>
      </c>
      <c r="K201" s="3" t="s">
        <v>601</v>
      </c>
      <c r="L201" s="1">
        <v>17829</v>
      </c>
      <c r="M201"/>
      <c r="N201">
        <v>9484</v>
      </c>
      <c r="O201">
        <v>30</v>
      </c>
      <c r="P201">
        <v>3172</v>
      </c>
      <c r="Q201"/>
      <c r="R201">
        <v>10</v>
      </c>
      <c r="S201">
        <v>209</v>
      </c>
      <c r="T201">
        <v>23</v>
      </c>
      <c r="U201">
        <v>1390</v>
      </c>
      <c r="V201">
        <v>4650</v>
      </c>
    </row>
    <row r="202" spans="1:22" ht="12.75">
      <c r="A202">
        <v>545</v>
      </c>
      <c r="B202" t="s">
        <v>630</v>
      </c>
      <c r="C202" t="s">
        <v>585</v>
      </c>
      <c r="F202">
        <v>36.92472</v>
      </c>
      <c r="G202">
        <v>-108.4721</v>
      </c>
      <c r="I202">
        <v>3632</v>
      </c>
      <c r="K202" s="3" t="s">
        <v>601</v>
      </c>
      <c r="L202" s="1">
        <v>23084</v>
      </c>
      <c r="M202">
        <v>8.6</v>
      </c>
      <c r="N202">
        <v>2443</v>
      </c>
      <c r="O202">
        <v>16.05</v>
      </c>
      <c r="P202">
        <v>741.22</v>
      </c>
      <c r="Q202"/>
      <c r="R202">
        <v>10.03</v>
      </c>
      <c r="S202">
        <v>958.87</v>
      </c>
      <c r="T202">
        <v>50.15</v>
      </c>
      <c r="U202">
        <v>356.07</v>
      </c>
      <c r="V202">
        <v>310.93</v>
      </c>
    </row>
    <row r="203" spans="1:22" ht="12.75">
      <c r="A203">
        <v>546</v>
      </c>
      <c r="B203" t="s">
        <v>631</v>
      </c>
      <c r="C203" t="s">
        <v>585</v>
      </c>
      <c r="F203">
        <v>35.94547</v>
      </c>
      <c r="G203">
        <v>-107.80744</v>
      </c>
      <c r="I203">
        <v>3935</v>
      </c>
      <c r="K203" s="3" t="s">
        <v>601</v>
      </c>
      <c r="L203" s="1">
        <v>21416</v>
      </c>
      <c r="M203">
        <v>7.97</v>
      </c>
      <c r="N203">
        <v>4598</v>
      </c>
      <c r="O203">
        <v>19.13</v>
      </c>
      <c r="P203">
        <v>1627.66</v>
      </c>
      <c r="Q203">
        <v>17.12</v>
      </c>
      <c r="R203">
        <v>8.06</v>
      </c>
      <c r="S203">
        <v>872.06</v>
      </c>
      <c r="T203">
        <v>48.34</v>
      </c>
      <c r="U203">
        <v>1981.78</v>
      </c>
      <c r="V203">
        <v>52.36</v>
      </c>
    </row>
    <row r="204" spans="1:22" ht="12.75">
      <c r="A204">
        <v>547</v>
      </c>
      <c r="B204" t="s">
        <v>632</v>
      </c>
      <c r="C204" t="s">
        <v>585</v>
      </c>
      <c r="F204">
        <v>36.27057</v>
      </c>
      <c r="G204">
        <v>-108.45218</v>
      </c>
      <c r="I204">
        <v>4620</v>
      </c>
      <c r="K204" s="3" t="s">
        <v>601</v>
      </c>
      <c r="L204" s="1">
        <v>20884</v>
      </c>
      <c r="M204">
        <v>9.48</v>
      </c>
      <c r="N204">
        <v>7579</v>
      </c>
      <c r="O204">
        <v>64.83</v>
      </c>
      <c r="P204">
        <v>2546.68</v>
      </c>
      <c r="Q204">
        <v>-1</v>
      </c>
      <c r="R204">
        <v>29.38</v>
      </c>
      <c r="S204">
        <v>494.34</v>
      </c>
      <c r="T204">
        <v>413.3</v>
      </c>
      <c r="U204">
        <v>1436.43</v>
      </c>
      <c r="V204">
        <v>2594.29</v>
      </c>
    </row>
    <row r="205" spans="1:22" ht="12.75">
      <c r="A205">
        <v>548</v>
      </c>
      <c r="B205" t="s">
        <v>633</v>
      </c>
      <c r="C205" t="s">
        <v>585</v>
      </c>
      <c r="F205">
        <v>36.23719</v>
      </c>
      <c r="G205">
        <v>-107.98042</v>
      </c>
      <c r="I205">
        <v>5220</v>
      </c>
      <c r="K205" s="3" t="s">
        <v>601</v>
      </c>
      <c r="L205" s="1">
        <v>20650</v>
      </c>
      <c r="M205">
        <v>8.2</v>
      </c>
      <c r="N205">
        <v>8390</v>
      </c>
      <c r="O205">
        <v>47</v>
      </c>
      <c r="P205">
        <v>2825</v>
      </c>
      <c r="Q205"/>
      <c r="R205">
        <v>245</v>
      </c>
      <c r="S205">
        <v>560</v>
      </c>
      <c r="T205"/>
      <c r="U205">
        <v>4360</v>
      </c>
      <c r="V205">
        <v>637</v>
      </c>
    </row>
    <row r="206" spans="1:22" ht="12.75">
      <c r="A206">
        <v>549</v>
      </c>
      <c r="B206" t="s">
        <v>634</v>
      </c>
      <c r="C206" t="s">
        <v>585</v>
      </c>
      <c r="F206">
        <v>36.01366</v>
      </c>
      <c r="G206">
        <v>-107.49049</v>
      </c>
      <c r="I206">
        <v>5448</v>
      </c>
      <c r="K206" s="3" t="s">
        <v>601</v>
      </c>
      <c r="L206" s="1"/>
      <c r="M206">
        <v>8.5</v>
      </c>
      <c r="N206">
        <v>19130</v>
      </c>
      <c r="O206">
        <v>335</v>
      </c>
      <c r="P206">
        <v>6377</v>
      </c>
      <c r="Q206"/>
      <c r="R206">
        <v>63</v>
      </c>
      <c r="S206">
        <v>281</v>
      </c>
      <c r="T206">
        <v>48</v>
      </c>
      <c r="U206">
        <v>5400</v>
      </c>
      <c r="V206">
        <v>6769</v>
      </c>
    </row>
    <row r="207" spans="1:22" ht="12.75">
      <c r="A207">
        <v>550</v>
      </c>
      <c r="B207" t="s">
        <v>635</v>
      </c>
      <c r="C207" t="s">
        <v>585</v>
      </c>
      <c r="F207">
        <v>36.39357</v>
      </c>
      <c r="G207">
        <v>-108.0587</v>
      </c>
      <c r="I207">
        <v>5983</v>
      </c>
      <c r="K207" s="3" t="s">
        <v>601</v>
      </c>
      <c r="L207" s="1">
        <v>20681</v>
      </c>
      <c r="M207">
        <v>8.4</v>
      </c>
      <c r="N207">
        <v>7508</v>
      </c>
      <c r="O207">
        <v>36</v>
      </c>
      <c r="P207">
        <v>2933</v>
      </c>
      <c r="Q207"/>
      <c r="R207">
        <v>7</v>
      </c>
      <c r="S207">
        <v>915</v>
      </c>
      <c r="T207"/>
      <c r="U207">
        <v>4060</v>
      </c>
      <c r="V207">
        <v>21</v>
      </c>
    </row>
    <row r="208" spans="1:22" ht="12.75">
      <c r="A208">
        <v>551</v>
      </c>
      <c r="B208" t="s">
        <v>636</v>
      </c>
      <c r="C208" t="s">
        <v>585</v>
      </c>
      <c r="F208">
        <v>36.59436</v>
      </c>
      <c r="G208">
        <v>-108.13703</v>
      </c>
      <c r="I208">
        <v>5991</v>
      </c>
      <c r="K208" s="3" t="s">
        <v>601</v>
      </c>
      <c r="L208" s="1">
        <v>23652</v>
      </c>
      <c r="M208">
        <v>7.4</v>
      </c>
      <c r="N208">
        <v>43666</v>
      </c>
      <c r="O208">
        <v>927.9</v>
      </c>
      <c r="P208">
        <v>15701.1</v>
      </c>
      <c r="Q208"/>
      <c r="R208">
        <v>226.82</v>
      </c>
      <c r="S208">
        <v>641.28</v>
      </c>
      <c r="T208"/>
      <c r="U208">
        <v>26084.3</v>
      </c>
      <c r="V208">
        <v>85.57</v>
      </c>
    </row>
    <row r="209" spans="1:22" ht="12.75">
      <c r="A209">
        <v>552</v>
      </c>
      <c r="B209" t="s">
        <v>637</v>
      </c>
      <c r="C209" t="s">
        <v>585</v>
      </c>
      <c r="F209">
        <v>36.61401</v>
      </c>
      <c r="G209">
        <v>-108.14525</v>
      </c>
      <c r="I209">
        <v>6022</v>
      </c>
      <c r="K209" s="3" t="s">
        <v>601</v>
      </c>
      <c r="L209" s="1">
        <v>26386</v>
      </c>
      <c r="M209"/>
      <c r="N209">
        <v>49243</v>
      </c>
      <c r="O209">
        <v>539</v>
      </c>
      <c r="P209">
        <v>18151</v>
      </c>
      <c r="Q209">
        <v>170</v>
      </c>
      <c r="R209">
        <v>239</v>
      </c>
      <c r="S209">
        <v>781</v>
      </c>
      <c r="T209"/>
      <c r="U209">
        <v>28200</v>
      </c>
      <c r="V209">
        <v>1560</v>
      </c>
    </row>
    <row r="210" spans="1:22" ht="12.75">
      <c r="A210">
        <v>553</v>
      </c>
      <c r="B210" t="s">
        <v>638</v>
      </c>
      <c r="C210" t="s">
        <v>585</v>
      </c>
      <c r="F210">
        <v>36.67196</v>
      </c>
      <c r="G210">
        <v>-108.11989</v>
      </c>
      <c r="I210">
        <v>6061</v>
      </c>
      <c r="K210" s="3" t="s">
        <v>601</v>
      </c>
      <c r="L210" s="1">
        <v>27506</v>
      </c>
      <c r="M210"/>
      <c r="N210">
        <v>33717</v>
      </c>
      <c r="O210">
        <v>654</v>
      </c>
      <c r="P210">
        <v>12347</v>
      </c>
      <c r="Q210">
        <v>91</v>
      </c>
      <c r="R210">
        <v>90</v>
      </c>
      <c r="S210">
        <v>781</v>
      </c>
      <c r="T210"/>
      <c r="U210">
        <v>19900</v>
      </c>
      <c r="V210">
        <v>250</v>
      </c>
    </row>
    <row r="211" spans="1:22" ht="12.75">
      <c r="A211">
        <v>554</v>
      </c>
      <c r="B211" t="s">
        <v>639</v>
      </c>
      <c r="C211" t="s">
        <v>585</v>
      </c>
      <c r="F211">
        <v>36.76106</v>
      </c>
      <c r="G211">
        <v>-108.25411</v>
      </c>
      <c r="I211">
        <v>6125</v>
      </c>
      <c r="K211" s="3" t="s">
        <v>601</v>
      </c>
      <c r="L211" s="1">
        <v>21346</v>
      </c>
      <c r="M211">
        <v>4.8</v>
      </c>
      <c r="N211">
        <v>286900</v>
      </c>
      <c r="O211">
        <v>37200</v>
      </c>
      <c r="P211">
        <v>6440</v>
      </c>
      <c r="Q211"/>
      <c r="R211">
        <v>5350</v>
      </c>
      <c r="S211">
        <v>12</v>
      </c>
      <c r="T211"/>
      <c r="U211">
        <v>156000</v>
      </c>
      <c r="V211">
        <v>330</v>
      </c>
    </row>
    <row r="212" spans="1:22" ht="12.75">
      <c r="A212">
        <v>555</v>
      </c>
      <c r="B212" t="s">
        <v>640</v>
      </c>
      <c r="C212" t="s">
        <v>585</v>
      </c>
      <c r="F212">
        <v>36.54378</v>
      </c>
      <c r="G212">
        <v>-108.22964</v>
      </c>
      <c r="I212">
        <v>6150</v>
      </c>
      <c r="K212" s="3" t="s">
        <v>601</v>
      </c>
      <c r="L212" s="1">
        <v>20903</v>
      </c>
      <c r="M212">
        <v>7.9</v>
      </c>
      <c r="N212">
        <v>14773</v>
      </c>
      <c r="O212">
        <v>166.65</v>
      </c>
      <c r="P212">
        <v>4945.97</v>
      </c>
      <c r="Q212"/>
      <c r="R212">
        <v>30.3</v>
      </c>
      <c r="S212">
        <v>1269.57</v>
      </c>
      <c r="T212"/>
      <c r="U212">
        <v>4182.41</v>
      </c>
      <c r="V212">
        <v>4178.37</v>
      </c>
    </row>
    <row r="213" spans="1:22" ht="12.75">
      <c r="A213">
        <v>556</v>
      </c>
      <c r="B213" t="s">
        <v>641</v>
      </c>
      <c r="C213" t="s">
        <v>585</v>
      </c>
      <c r="F213">
        <v>36.60786</v>
      </c>
      <c r="G213">
        <v>-107.55548</v>
      </c>
      <c r="I213">
        <v>6172</v>
      </c>
      <c r="K213" s="3" t="s">
        <v>601</v>
      </c>
      <c r="L213" s="1">
        <v>37349</v>
      </c>
      <c r="M213">
        <v>6.69</v>
      </c>
      <c r="N213">
        <v>17810</v>
      </c>
      <c r="O213">
        <v>217</v>
      </c>
      <c r="P213">
        <v>6820</v>
      </c>
      <c r="Q213"/>
      <c r="R213">
        <v>29</v>
      </c>
      <c r="S213">
        <v>1122</v>
      </c>
      <c r="T213"/>
      <c r="U213">
        <v>5390</v>
      </c>
      <c r="V213">
        <v>4200</v>
      </c>
    </row>
    <row r="214" spans="1:22" ht="12.75">
      <c r="A214">
        <v>557</v>
      </c>
      <c r="B214" t="s">
        <v>642</v>
      </c>
      <c r="C214" t="s">
        <v>585</v>
      </c>
      <c r="F214">
        <v>35.97536</v>
      </c>
      <c r="G214">
        <v>-107.07317</v>
      </c>
      <c r="I214">
        <v>6198</v>
      </c>
      <c r="K214" s="3" t="s">
        <v>601</v>
      </c>
      <c r="L214" s="1">
        <v>21570</v>
      </c>
      <c r="M214">
        <v>8.3</v>
      </c>
      <c r="N214">
        <v>2350</v>
      </c>
      <c r="O214">
        <v>21.04</v>
      </c>
      <c r="P214">
        <v>869.74</v>
      </c>
      <c r="Q214"/>
      <c r="R214">
        <v>5.01</v>
      </c>
      <c r="S214">
        <v>1161.32</v>
      </c>
      <c r="T214">
        <v>60.12</v>
      </c>
      <c r="U214">
        <v>150.3</v>
      </c>
      <c r="V214">
        <v>672.34</v>
      </c>
    </row>
    <row r="215" spans="1:22" ht="12.75">
      <c r="A215">
        <v>558</v>
      </c>
      <c r="B215" t="s">
        <v>643</v>
      </c>
      <c r="C215" t="s">
        <v>585</v>
      </c>
      <c r="F215">
        <v>36.65267</v>
      </c>
      <c r="G215">
        <v>-108.14581</v>
      </c>
      <c r="I215">
        <v>6230</v>
      </c>
      <c r="K215" s="3" t="s">
        <v>601</v>
      </c>
      <c r="L215" s="1">
        <v>28059</v>
      </c>
      <c r="M215"/>
      <c r="N215">
        <v>36881</v>
      </c>
      <c r="O215">
        <v>55</v>
      </c>
      <c r="P215">
        <v>13729</v>
      </c>
      <c r="Q215">
        <v>104</v>
      </c>
      <c r="R215">
        <v>39</v>
      </c>
      <c r="S215">
        <v>2245</v>
      </c>
      <c r="T215">
        <v>48</v>
      </c>
      <c r="U215">
        <v>15400</v>
      </c>
      <c r="V215">
        <v>6400</v>
      </c>
    </row>
    <row r="216" spans="1:22" ht="12.75">
      <c r="A216">
        <v>559</v>
      </c>
      <c r="B216" t="s">
        <v>644</v>
      </c>
      <c r="C216" t="s">
        <v>585</v>
      </c>
      <c r="F216">
        <v>36.6295</v>
      </c>
      <c r="G216">
        <v>-107.967</v>
      </c>
      <c r="I216">
        <v>6236</v>
      </c>
      <c r="K216" s="3" t="s">
        <v>601</v>
      </c>
      <c r="L216" s="1">
        <v>22620</v>
      </c>
      <c r="M216">
        <v>6.4</v>
      </c>
      <c r="N216">
        <v>4781</v>
      </c>
      <c r="O216">
        <v>80</v>
      </c>
      <c r="P216">
        <v>1764</v>
      </c>
      <c r="Q216"/>
      <c r="R216">
        <v>18</v>
      </c>
      <c r="S216">
        <v>195</v>
      </c>
      <c r="T216"/>
      <c r="U216">
        <v>2740</v>
      </c>
      <c r="V216">
        <v>83</v>
      </c>
    </row>
    <row r="217" spans="1:22" ht="12.75">
      <c r="A217">
        <v>560</v>
      </c>
      <c r="B217" t="s">
        <v>645</v>
      </c>
      <c r="C217" t="s">
        <v>585</v>
      </c>
      <c r="F217">
        <v>36.63598</v>
      </c>
      <c r="G217">
        <v>-107.97813</v>
      </c>
      <c r="I217">
        <v>6249</v>
      </c>
      <c r="K217" s="3" t="s">
        <v>601</v>
      </c>
      <c r="L217" s="1">
        <v>22620</v>
      </c>
      <c r="M217">
        <v>7.3</v>
      </c>
      <c r="N217">
        <v>18965</v>
      </c>
      <c r="O217">
        <v>311</v>
      </c>
      <c r="P217">
        <v>6765</v>
      </c>
      <c r="Q217"/>
      <c r="R217">
        <v>45</v>
      </c>
      <c r="S217">
        <v>1050</v>
      </c>
      <c r="T217"/>
      <c r="U217">
        <v>8200</v>
      </c>
      <c r="V217">
        <v>3127</v>
      </c>
    </row>
    <row r="218" spans="1:22" ht="12.75">
      <c r="A218">
        <v>561</v>
      </c>
      <c r="B218" t="s">
        <v>646</v>
      </c>
      <c r="C218" t="s">
        <v>585</v>
      </c>
      <c r="F218">
        <v>36.5807</v>
      </c>
      <c r="G218">
        <v>-108.0854</v>
      </c>
      <c r="I218">
        <v>6277</v>
      </c>
      <c r="K218" s="3" t="s">
        <v>601</v>
      </c>
      <c r="L218" s="1">
        <v>25889</v>
      </c>
      <c r="M218">
        <v>6.8</v>
      </c>
      <c r="N218">
        <v>67463</v>
      </c>
      <c r="O218">
        <v>1000</v>
      </c>
      <c r="P218">
        <v>24533</v>
      </c>
      <c r="Q218">
        <v>200</v>
      </c>
      <c r="R218">
        <v>488</v>
      </c>
      <c r="S218">
        <v>415</v>
      </c>
      <c r="T218"/>
      <c r="U218">
        <v>40800</v>
      </c>
      <c r="V218">
        <v>237</v>
      </c>
    </row>
    <row r="219" spans="1:22" ht="12.75">
      <c r="A219">
        <v>562</v>
      </c>
      <c r="B219" t="s">
        <v>647</v>
      </c>
      <c r="C219" t="s">
        <v>585</v>
      </c>
      <c r="F219">
        <v>36.92622</v>
      </c>
      <c r="G219">
        <v>-107.33282</v>
      </c>
      <c r="I219">
        <v>6308</v>
      </c>
      <c r="K219" s="3" t="s">
        <v>601</v>
      </c>
      <c r="L219" s="1">
        <v>26854</v>
      </c>
      <c r="M219">
        <v>8.1</v>
      </c>
      <c r="N219">
        <v>12120</v>
      </c>
      <c r="O219">
        <v>27.27</v>
      </c>
      <c r="P219">
        <v>3949.1</v>
      </c>
      <c r="Q219"/>
      <c r="R219">
        <v>17.17</v>
      </c>
      <c r="S219">
        <v>444.4</v>
      </c>
      <c r="T219">
        <v>55</v>
      </c>
      <c r="U219">
        <v>3636</v>
      </c>
      <c r="V219">
        <v>3343</v>
      </c>
    </row>
    <row r="220" spans="1:22" ht="12.75">
      <c r="A220">
        <v>563</v>
      </c>
      <c r="B220" t="s">
        <v>647</v>
      </c>
      <c r="C220" t="s">
        <v>585</v>
      </c>
      <c r="F220">
        <v>36.92622</v>
      </c>
      <c r="G220">
        <v>-107.33282</v>
      </c>
      <c r="I220">
        <v>6308</v>
      </c>
      <c r="K220" s="3" t="s">
        <v>601</v>
      </c>
      <c r="L220" s="1">
        <v>26853</v>
      </c>
      <c r="M220">
        <v>7.4</v>
      </c>
      <c r="N220">
        <v>11410.7</v>
      </c>
      <c r="O220">
        <v>27.2646</v>
      </c>
      <c r="P220">
        <v>3716.06</v>
      </c>
      <c r="Q220"/>
      <c r="R220">
        <v>15.147</v>
      </c>
      <c r="S220">
        <v>701.811</v>
      </c>
      <c r="T220"/>
      <c r="U220">
        <v>2726.46</v>
      </c>
      <c r="V220">
        <v>3786</v>
      </c>
    </row>
    <row r="221" spans="1:22" ht="12.75">
      <c r="A221">
        <v>564</v>
      </c>
      <c r="B221" t="s">
        <v>647</v>
      </c>
      <c r="C221" t="s">
        <v>585</v>
      </c>
      <c r="F221">
        <v>36.92622</v>
      </c>
      <c r="G221">
        <v>-107.33282</v>
      </c>
      <c r="I221">
        <v>6308</v>
      </c>
      <c r="K221" s="3" t="s">
        <v>601</v>
      </c>
      <c r="L221" s="1">
        <v>26852</v>
      </c>
      <c r="M221">
        <v>7.3</v>
      </c>
      <c r="N221">
        <v>10697.5</v>
      </c>
      <c r="O221">
        <v>35.322</v>
      </c>
      <c r="P221">
        <v>3365.68</v>
      </c>
      <c r="Q221"/>
      <c r="R221">
        <v>15.138</v>
      </c>
      <c r="S221">
        <v>797.268</v>
      </c>
      <c r="T221"/>
      <c r="U221">
        <v>2058.77</v>
      </c>
      <c r="V221">
        <v>3840</v>
      </c>
    </row>
    <row r="222" spans="1:22" ht="12.75">
      <c r="A222">
        <v>565</v>
      </c>
      <c r="B222" t="s">
        <v>647</v>
      </c>
      <c r="C222" t="s">
        <v>585</v>
      </c>
      <c r="F222">
        <v>36.92622</v>
      </c>
      <c r="G222">
        <v>-107.33282</v>
      </c>
      <c r="I222">
        <v>6308</v>
      </c>
      <c r="K222" s="3" t="s">
        <v>601</v>
      </c>
      <c r="L222" s="1">
        <v>26900</v>
      </c>
      <c r="M222">
        <v>9.4</v>
      </c>
      <c r="N222">
        <v>10728.3</v>
      </c>
      <c r="O222">
        <v>10.102</v>
      </c>
      <c r="P222">
        <v>3889.27</v>
      </c>
      <c r="Q222"/>
      <c r="R222">
        <v>12.1224</v>
      </c>
      <c r="S222">
        <v>863.721</v>
      </c>
      <c r="T222"/>
      <c r="U222">
        <v>2222.44</v>
      </c>
      <c r="V222">
        <v>4495</v>
      </c>
    </row>
    <row r="223" spans="1:22" ht="12.75">
      <c r="A223">
        <v>566</v>
      </c>
      <c r="B223" t="s">
        <v>647</v>
      </c>
      <c r="C223" t="s">
        <v>585</v>
      </c>
      <c r="F223">
        <v>36.92622</v>
      </c>
      <c r="G223">
        <v>-107.33282</v>
      </c>
      <c r="I223">
        <v>6308</v>
      </c>
      <c r="K223" s="3" t="s">
        <v>601</v>
      </c>
      <c r="L223" s="1">
        <v>26856</v>
      </c>
      <c r="M223">
        <v>8.2</v>
      </c>
      <c r="N223">
        <v>10556.4</v>
      </c>
      <c r="O223">
        <v>85.833</v>
      </c>
      <c r="P223">
        <v>3483.81</v>
      </c>
      <c r="Q223"/>
      <c r="R223">
        <v>10.098</v>
      </c>
      <c r="S223">
        <v>1085.54</v>
      </c>
      <c r="T223"/>
      <c r="U223">
        <v>1575.29</v>
      </c>
      <c r="V223">
        <v>4599</v>
      </c>
    </row>
    <row r="224" spans="1:22" ht="12.75">
      <c r="A224">
        <v>567</v>
      </c>
      <c r="B224" t="s">
        <v>648</v>
      </c>
      <c r="C224" t="s">
        <v>585</v>
      </c>
      <c r="F224">
        <v>36.55616</v>
      </c>
      <c r="G224">
        <v>-107.93034</v>
      </c>
      <c r="I224">
        <v>6391</v>
      </c>
      <c r="K224" s="3" t="s">
        <v>601</v>
      </c>
      <c r="L224" s="1"/>
      <c r="M224">
        <v>7.6</v>
      </c>
      <c r="N224">
        <v>16554</v>
      </c>
      <c r="O224">
        <v>106</v>
      </c>
      <c r="P224">
        <v>5983</v>
      </c>
      <c r="Q224"/>
      <c r="R224">
        <v>35</v>
      </c>
      <c r="S224">
        <v>1586</v>
      </c>
      <c r="T224"/>
      <c r="U224">
        <v>5637</v>
      </c>
      <c r="V224">
        <v>4012</v>
      </c>
    </row>
    <row r="225" spans="1:22" ht="12.75">
      <c r="A225">
        <v>568</v>
      </c>
      <c r="B225" t="s">
        <v>648</v>
      </c>
      <c r="C225" t="s">
        <v>585</v>
      </c>
      <c r="F225">
        <v>36.55616</v>
      </c>
      <c r="G225">
        <v>-107.93034</v>
      </c>
      <c r="I225">
        <v>6391</v>
      </c>
      <c r="K225" s="3" t="s">
        <v>601</v>
      </c>
      <c r="L225" s="1"/>
      <c r="M225">
        <v>8</v>
      </c>
      <c r="N225">
        <v>15388</v>
      </c>
      <c r="O225">
        <v>106</v>
      </c>
      <c r="P225">
        <v>5595</v>
      </c>
      <c r="Q225"/>
      <c r="R225">
        <v>16</v>
      </c>
      <c r="S225">
        <v>1708</v>
      </c>
      <c r="T225"/>
      <c r="U225">
        <v>5180</v>
      </c>
      <c r="V225">
        <v>3650</v>
      </c>
    </row>
    <row r="226" spans="1:22" ht="12.75">
      <c r="A226">
        <v>569</v>
      </c>
      <c r="B226" t="s">
        <v>590</v>
      </c>
      <c r="C226" t="s">
        <v>585</v>
      </c>
      <c r="F226">
        <v>36.57191</v>
      </c>
      <c r="G226">
        <v>-108.21007</v>
      </c>
      <c r="I226">
        <v>6395</v>
      </c>
      <c r="K226" s="3" t="s">
        <v>601</v>
      </c>
      <c r="L226" s="1"/>
      <c r="M226">
        <v>6.8</v>
      </c>
      <c r="N226">
        <v>28794</v>
      </c>
      <c r="O226">
        <v>485</v>
      </c>
      <c r="P226">
        <v>10477</v>
      </c>
      <c r="Q226"/>
      <c r="R226">
        <v>139</v>
      </c>
      <c r="S226">
        <v>685</v>
      </c>
      <c r="T226"/>
      <c r="U226">
        <v>16100</v>
      </c>
      <c r="V226">
        <v>1256</v>
      </c>
    </row>
    <row r="227" spans="1:22" ht="12.75">
      <c r="A227">
        <v>570</v>
      </c>
      <c r="B227" t="s">
        <v>649</v>
      </c>
      <c r="C227" t="s">
        <v>585</v>
      </c>
      <c r="F227">
        <v>36.6091</v>
      </c>
      <c r="G227">
        <v>-107.9342</v>
      </c>
      <c r="I227">
        <v>6397</v>
      </c>
      <c r="K227" s="3" t="s">
        <v>601</v>
      </c>
      <c r="L227" s="1">
        <v>21684</v>
      </c>
      <c r="M227">
        <v>8</v>
      </c>
      <c r="N227">
        <v>19102</v>
      </c>
      <c r="O227">
        <v>137</v>
      </c>
      <c r="P227">
        <v>7344</v>
      </c>
      <c r="Q227"/>
      <c r="R227">
        <v>39</v>
      </c>
      <c r="S227">
        <v>1867</v>
      </c>
      <c r="T227"/>
      <c r="U227">
        <v>10400</v>
      </c>
      <c r="V227">
        <v>262</v>
      </c>
    </row>
    <row r="228" spans="1:22" ht="12.75">
      <c r="A228">
        <v>571</v>
      </c>
      <c r="B228" t="s">
        <v>650</v>
      </c>
      <c r="C228" t="s">
        <v>585</v>
      </c>
      <c r="F228">
        <v>36.11301</v>
      </c>
      <c r="G228">
        <v>-107.26753</v>
      </c>
      <c r="I228">
        <v>6410</v>
      </c>
      <c r="K228" s="3" t="s">
        <v>601</v>
      </c>
      <c r="L228" s="1">
        <v>22609</v>
      </c>
      <c r="M228">
        <v>9.3</v>
      </c>
      <c r="N228">
        <v>9016</v>
      </c>
      <c r="O228">
        <v>19</v>
      </c>
      <c r="P228">
        <v>3309</v>
      </c>
      <c r="Q228"/>
      <c r="R228">
        <v>8</v>
      </c>
      <c r="S228">
        <v>980</v>
      </c>
      <c r="T228">
        <v>409</v>
      </c>
      <c r="U228">
        <v>2200</v>
      </c>
      <c r="V228">
        <v>2588</v>
      </c>
    </row>
    <row r="229" spans="1:22" ht="12.75">
      <c r="A229">
        <v>572</v>
      </c>
      <c r="B229" t="s">
        <v>651</v>
      </c>
      <c r="C229" t="s">
        <v>585</v>
      </c>
      <c r="F229">
        <v>36.7799</v>
      </c>
      <c r="G229">
        <v>-108.04273</v>
      </c>
      <c r="I229">
        <v>6511</v>
      </c>
      <c r="K229" s="3" t="s">
        <v>601</v>
      </c>
      <c r="L229" s="1">
        <v>23014</v>
      </c>
      <c r="M229">
        <v>7.3</v>
      </c>
      <c r="N229">
        <v>41666</v>
      </c>
      <c r="O229">
        <v>288.12</v>
      </c>
      <c r="P229">
        <v>15359.88</v>
      </c>
      <c r="Q229"/>
      <c r="R229">
        <v>115.25</v>
      </c>
      <c r="S229">
        <v>1243.03</v>
      </c>
      <c r="T229"/>
      <c r="U229">
        <v>21346.61</v>
      </c>
      <c r="V229">
        <v>3313.38</v>
      </c>
    </row>
    <row r="230" spans="1:22" ht="12.75">
      <c r="A230">
        <v>573</v>
      </c>
      <c r="B230" t="s">
        <v>652</v>
      </c>
      <c r="C230" t="s">
        <v>585</v>
      </c>
      <c r="F230">
        <v>36.58786</v>
      </c>
      <c r="G230">
        <v>-107.90655</v>
      </c>
      <c r="I230">
        <v>6550</v>
      </c>
      <c r="K230" s="3" t="s">
        <v>601</v>
      </c>
      <c r="L230" s="1">
        <v>21667</v>
      </c>
      <c r="M230">
        <v>8.4</v>
      </c>
      <c r="N230">
        <v>3498</v>
      </c>
      <c r="O230">
        <v>38</v>
      </c>
      <c r="P230">
        <v>1329</v>
      </c>
      <c r="Q230"/>
      <c r="R230">
        <v>5</v>
      </c>
      <c r="S230">
        <v>894</v>
      </c>
      <c r="T230">
        <v>33</v>
      </c>
      <c r="U230">
        <v>1350</v>
      </c>
      <c r="V230">
        <v>303</v>
      </c>
    </row>
    <row r="231" spans="1:22" ht="12.75">
      <c r="A231">
        <v>574</v>
      </c>
      <c r="B231" t="s">
        <v>653</v>
      </c>
      <c r="C231" t="s">
        <v>585</v>
      </c>
      <c r="F231">
        <v>36.57766</v>
      </c>
      <c r="G231">
        <v>-107.89443</v>
      </c>
      <c r="I231">
        <v>6555</v>
      </c>
      <c r="K231" s="3" t="s">
        <v>601</v>
      </c>
      <c r="L231" s="1"/>
      <c r="M231">
        <v>7</v>
      </c>
      <c r="N231">
        <v>8741</v>
      </c>
      <c r="O231">
        <v>238</v>
      </c>
      <c r="P231">
        <v>3131</v>
      </c>
      <c r="Q231"/>
      <c r="R231">
        <v>35</v>
      </c>
      <c r="S231">
        <v>512</v>
      </c>
      <c r="T231"/>
      <c r="U231">
        <v>4960</v>
      </c>
      <c r="V231">
        <v>125</v>
      </c>
    </row>
    <row r="232" spans="1:22" ht="12.75">
      <c r="A232">
        <v>575</v>
      </c>
      <c r="B232" t="s">
        <v>654</v>
      </c>
      <c r="C232" t="s">
        <v>585</v>
      </c>
      <c r="F232">
        <v>36.62938</v>
      </c>
      <c r="G232">
        <v>-107.88896</v>
      </c>
      <c r="I232">
        <v>6565</v>
      </c>
      <c r="K232" s="3" t="s">
        <v>601</v>
      </c>
      <c r="L232" s="1">
        <v>21667</v>
      </c>
      <c r="M232">
        <v>6.8</v>
      </c>
      <c r="N232">
        <v>6871</v>
      </c>
      <c r="O232">
        <v>236</v>
      </c>
      <c r="P232">
        <v>2404</v>
      </c>
      <c r="Q232"/>
      <c r="R232">
        <v>28</v>
      </c>
      <c r="S232">
        <v>146</v>
      </c>
      <c r="T232"/>
      <c r="U232">
        <v>4100</v>
      </c>
      <c r="V232">
        <v>31</v>
      </c>
    </row>
    <row r="233" spans="1:22" ht="12.75">
      <c r="A233">
        <v>576</v>
      </c>
      <c r="B233" t="s">
        <v>655</v>
      </c>
      <c r="C233" t="s">
        <v>585</v>
      </c>
      <c r="F233">
        <v>36.79713</v>
      </c>
      <c r="G233">
        <v>-108.06868</v>
      </c>
      <c r="I233">
        <v>6574</v>
      </c>
      <c r="K233" s="3" t="s">
        <v>601</v>
      </c>
      <c r="L233" s="1">
        <v>21315</v>
      </c>
      <c r="M233">
        <v>8.5</v>
      </c>
      <c r="N233">
        <v>15200</v>
      </c>
      <c r="O233">
        <v>40</v>
      </c>
      <c r="P233">
        <v>4980</v>
      </c>
      <c r="Q233"/>
      <c r="R233">
        <v>18</v>
      </c>
      <c r="S233">
        <v>1270</v>
      </c>
      <c r="T233"/>
      <c r="U233">
        <v>2600</v>
      </c>
      <c r="V233">
        <v>6280</v>
      </c>
    </row>
    <row r="234" spans="1:22" ht="12.75">
      <c r="A234">
        <v>577</v>
      </c>
      <c r="B234" t="s">
        <v>656</v>
      </c>
      <c r="C234" t="s">
        <v>585</v>
      </c>
      <c r="F234">
        <v>36.83941</v>
      </c>
      <c r="G234">
        <v>-108.07835</v>
      </c>
      <c r="I234">
        <v>6820</v>
      </c>
      <c r="K234" s="3" t="s">
        <v>601</v>
      </c>
      <c r="L234" s="1">
        <v>26242</v>
      </c>
      <c r="M234">
        <v>7.2</v>
      </c>
      <c r="N234">
        <v>3076</v>
      </c>
      <c r="O234">
        <v>29</v>
      </c>
      <c r="P234">
        <v>1049</v>
      </c>
      <c r="Q234"/>
      <c r="R234">
        <v>4</v>
      </c>
      <c r="S234">
        <v>720</v>
      </c>
      <c r="T234"/>
      <c r="U234">
        <v>1230</v>
      </c>
      <c r="V234">
        <v>44</v>
      </c>
    </row>
    <row r="235" spans="1:22" ht="12.75">
      <c r="A235">
        <v>578</v>
      </c>
      <c r="B235" t="s">
        <v>592</v>
      </c>
      <c r="C235" t="s">
        <v>585</v>
      </c>
      <c r="F235">
        <v>36.32208</v>
      </c>
      <c r="G235">
        <v>-107.66532</v>
      </c>
      <c r="I235">
        <v>6940</v>
      </c>
      <c r="K235" s="3" t="s">
        <v>601</v>
      </c>
      <c r="L235" s="1">
        <v>20948</v>
      </c>
      <c r="M235"/>
      <c r="N235">
        <v>3370</v>
      </c>
      <c r="O235">
        <v>10</v>
      </c>
      <c r="P235">
        <v>1030</v>
      </c>
      <c r="Q235"/>
      <c r="R235">
        <v>4</v>
      </c>
      <c r="S235">
        <v>1540</v>
      </c>
      <c r="T235">
        <v>192</v>
      </c>
      <c r="U235">
        <v>150</v>
      </c>
      <c r="V235">
        <v>446</v>
      </c>
    </row>
    <row r="236" spans="1:22" ht="12.75">
      <c r="A236">
        <v>579</v>
      </c>
      <c r="B236" t="s">
        <v>657</v>
      </c>
      <c r="C236" t="s">
        <v>585</v>
      </c>
      <c r="F236">
        <v>36.75827</v>
      </c>
      <c r="G236">
        <v>-107.85804</v>
      </c>
      <c r="I236">
        <v>7023</v>
      </c>
      <c r="K236" s="3" t="s">
        <v>601</v>
      </c>
      <c r="L236" s="1">
        <v>25538</v>
      </c>
      <c r="M236">
        <v>7</v>
      </c>
      <c r="N236">
        <v>22871</v>
      </c>
      <c r="O236">
        <v>199</v>
      </c>
      <c r="P236">
        <v>8214</v>
      </c>
      <c r="Q236">
        <v>130</v>
      </c>
      <c r="R236">
        <v>47</v>
      </c>
      <c r="S236">
        <v>1391</v>
      </c>
      <c r="T236"/>
      <c r="U236">
        <v>9300</v>
      </c>
      <c r="V236">
        <v>4296</v>
      </c>
    </row>
    <row r="237" spans="1:22" ht="12.75">
      <c r="A237">
        <v>580</v>
      </c>
      <c r="B237" t="s">
        <v>658</v>
      </c>
      <c r="C237" t="s">
        <v>585</v>
      </c>
      <c r="F237">
        <v>36.33089</v>
      </c>
      <c r="G237">
        <v>-107.38962</v>
      </c>
      <c r="I237">
        <v>7045</v>
      </c>
      <c r="K237" s="3" t="s">
        <v>601</v>
      </c>
      <c r="L237" s="1">
        <v>21711</v>
      </c>
      <c r="M237">
        <v>7.9</v>
      </c>
      <c r="N237">
        <v>17773</v>
      </c>
      <c r="O237">
        <v>1026</v>
      </c>
      <c r="P237">
        <v>5742</v>
      </c>
      <c r="Q237"/>
      <c r="R237">
        <v>69</v>
      </c>
      <c r="S237">
        <v>964</v>
      </c>
      <c r="T237"/>
      <c r="U237">
        <v>9900</v>
      </c>
      <c r="V237">
        <v>561</v>
      </c>
    </row>
    <row r="238" spans="1:22" ht="12.75">
      <c r="A238">
        <v>581</v>
      </c>
      <c r="B238" t="s">
        <v>659</v>
      </c>
      <c r="C238" t="s">
        <v>585</v>
      </c>
      <c r="F238">
        <v>36.85378</v>
      </c>
      <c r="G238">
        <v>-108.15961</v>
      </c>
      <c r="I238">
        <v>7077</v>
      </c>
      <c r="K238" s="3" t="s">
        <v>601</v>
      </c>
      <c r="L238" s="1">
        <v>22285</v>
      </c>
      <c r="M238">
        <v>8.1</v>
      </c>
      <c r="N238">
        <v>24413</v>
      </c>
      <c r="O238">
        <v>635</v>
      </c>
      <c r="P238">
        <v>8568</v>
      </c>
      <c r="Q238"/>
      <c r="R238">
        <v>92</v>
      </c>
      <c r="S238">
        <v>830</v>
      </c>
      <c r="T238"/>
      <c r="U238">
        <v>12487</v>
      </c>
      <c r="V238">
        <v>2222</v>
      </c>
    </row>
    <row r="239" spans="1:22" ht="12.75">
      <c r="A239">
        <v>582</v>
      </c>
      <c r="B239" t="s">
        <v>659</v>
      </c>
      <c r="C239" t="s">
        <v>585</v>
      </c>
      <c r="F239">
        <v>36.85363</v>
      </c>
      <c r="G239">
        <v>-108.1612</v>
      </c>
      <c r="I239">
        <v>7077</v>
      </c>
      <c r="K239" s="3" t="s">
        <v>601</v>
      </c>
      <c r="L239" s="1">
        <v>28927</v>
      </c>
      <c r="M239">
        <v>9.1</v>
      </c>
      <c r="N239">
        <v>22225.8</v>
      </c>
      <c r="O239">
        <v>16.2752</v>
      </c>
      <c r="P239">
        <v>9451.82</v>
      </c>
      <c r="Q239"/>
      <c r="R239">
        <v>20.344</v>
      </c>
      <c r="S239">
        <v>7346.22</v>
      </c>
      <c r="T239">
        <v>1269</v>
      </c>
      <c r="U239">
        <v>8808.95</v>
      </c>
      <c r="V239">
        <v>111</v>
      </c>
    </row>
    <row r="240" spans="1:22" ht="12.75">
      <c r="A240">
        <v>583</v>
      </c>
      <c r="B240" t="s">
        <v>660</v>
      </c>
      <c r="C240" t="s">
        <v>585</v>
      </c>
      <c r="F240">
        <v>36.78087</v>
      </c>
      <c r="G240">
        <v>-107.75362</v>
      </c>
      <c r="I240">
        <v>7116</v>
      </c>
      <c r="K240" s="3" t="s">
        <v>601</v>
      </c>
      <c r="L240" s="1">
        <v>26051</v>
      </c>
      <c r="M240">
        <v>7.5</v>
      </c>
      <c r="N240">
        <v>3414</v>
      </c>
      <c r="O240">
        <v>76</v>
      </c>
      <c r="P240">
        <v>1214</v>
      </c>
      <c r="Q240">
        <v>47</v>
      </c>
      <c r="R240">
        <v>14</v>
      </c>
      <c r="S240">
        <v>317</v>
      </c>
      <c r="T240"/>
      <c r="U240">
        <v>1900</v>
      </c>
      <c r="V240">
        <v>7</v>
      </c>
    </row>
    <row r="241" spans="1:22" ht="12.75">
      <c r="A241">
        <v>584</v>
      </c>
      <c r="B241" t="s">
        <v>661</v>
      </c>
      <c r="C241" t="s">
        <v>585</v>
      </c>
      <c r="F241">
        <v>36.33623</v>
      </c>
      <c r="G241">
        <v>-107.33538</v>
      </c>
      <c r="I241">
        <v>7219</v>
      </c>
      <c r="K241" s="3" t="s">
        <v>601</v>
      </c>
      <c r="L241" s="1"/>
      <c r="M241">
        <v>7.9</v>
      </c>
      <c r="N241">
        <v>14088</v>
      </c>
      <c r="O241">
        <v>177</v>
      </c>
      <c r="P241">
        <v>4959</v>
      </c>
      <c r="Q241">
        <v>290</v>
      </c>
      <c r="R241">
        <v>22</v>
      </c>
      <c r="S241">
        <v>1147</v>
      </c>
      <c r="T241"/>
      <c r="U241">
        <v>6350</v>
      </c>
      <c r="V241">
        <v>1725</v>
      </c>
    </row>
    <row r="242" spans="1:22" ht="12.75">
      <c r="A242">
        <v>585</v>
      </c>
      <c r="B242" t="s">
        <v>662</v>
      </c>
      <c r="C242" t="s">
        <v>585</v>
      </c>
      <c r="F242">
        <v>36.34511</v>
      </c>
      <c r="G242">
        <v>-107.66385</v>
      </c>
      <c r="I242">
        <v>7237</v>
      </c>
      <c r="K242" s="3" t="s">
        <v>601</v>
      </c>
      <c r="L242" s="1">
        <v>21195</v>
      </c>
      <c r="M242">
        <v>8.4</v>
      </c>
      <c r="N242">
        <v>8840</v>
      </c>
      <c r="O242">
        <v>30</v>
      </c>
      <c r="P242">
        <v>3060</v>
      </c>
      <c r="Q242"/>
      <c r="R242">
        <v>12</v>
      </c>
      <c r="S242">
        <v>1350</v>
      </c>
      <c r="T242"/>
      <c r="U242">
        <v>3100</v>
      </c>
      <c r="V242">
        <v>1290</v>
      </c>
    </row>
    <row r="243" spans="1:22" ht="12.75">
      <c r="A243">
        <v>586</v>
      </c>
      <c r="B243" t="s">
        <v>663</v>
      </c>
      <c r="C243" t="s">
        <v>585</v>
      </c>
      <c r="F243">
        <v>36.32873</v>
      </c>
      <c r="G243">
        <v>-107.21934</v>
      </c>
      <c r="I243">
        <v>7302</v>
      </c>
      <c r="K243" s="3" t="s">
        <v>601</v>
      </c>
      <c r="L243" s="1"/>
      <c r="M243">
        <v>9.3</v>
      </c>
      <c r="N243">
        <v>4228</v>
      </c>
      <c r="O243">
        <v>27</v>
      </c>
      <c r="P243">
        <v>1481</v>
      </c>
      <c r="Q243"/>
      <c r="R243">
        <v>12</v>
      </c>
      <c r="S243">
        <v>647</v>
      </c>
      <c r="T243">
        <v>252</v>
      </c>
      <c r="U243">
        <v>450</v>
      </c>
      <c r="V243">
        <v>1687</v>
      </c>
    </row>
    <row r="244" spans="1:22" ht="12.75">
      <c r="A244">
        <v>587</v>
      </c>
      <c r="B244" t="s">
        <v>664</v>
      </c>
      <c r="C244" t="s">
        <v>585</v>
      </c>
      <c r="F244">
        <v>36.29119</v>
      </c>
      <c r="G244">
        <v>-107.06458</v>
      </c>
      <c r="I244">
        <v>7802</v>
      </c>
      <c r="K244" s="3" t="s">
        <v>601</v>
      </c>
      <c r="L244" s="1"/>
      <c r="M244">
        <v>7.3</v>
      </c>
      <c r="N244">
        <v>4673.3</v>
      </c>
      <c r="O244">
        <v>37.85</v>
      </c>
      <c r="P244">
        <v>1524.14</v>
      </c>
      <c r="Q244"/>
      <c r="R244">
        <v>8.8</v>
      </c>
      <c r="S244">
        <v>787.4</v>
      </c>
      <c r="T244">
        <v>62.46</v>
      </c>
      <c r="U244">
        <v>901.97</v>
      </c>
      <c r="V244">
        <v>1469.05</v>
      </c>
    </row>
    <row r="245" spans="1:22" ht="12.75">
      <c r="A245">
        <v>588</v>
      </c>
      <c r="B245" t="s">
        <v>664</v>
      </c>
      <c r="C245" t="s">
        <v>585</v>
      </c>
      <c r="F245">
        <v>36.29119</v>
      </c>
      <c r="G245">
        <v>-107.06458</v>
      </c>
      <c r="I245">
        <v>7802</v>
      </c>
      <c r="K245" s="3" t="s">
        <v>601</v>
      </c>
      <c r="L245" s="1">
        <v>21202</v>
      </c>
      <c r="M245">
        <v>8.3</v>
      </c>
      <c r="N245">
        <v>8915</v>
      </c>
      <c r="O245">
        <v>41.37</v>
      </c>
      <c r="P245">
        <v>3505.27</v>
      </c>
      <c r="Q245"/>
      <c r="R245">
        <v>4.04</v>
      </c>
      <c r="S245">
        <v>1392.42</v>
      </c>
      <c r="T245">
        <v>24.22</v>
      </c>
      <c r="U245">
        <v>3450.78</v>
      </c>
      <c r="V245">
        <v>1203.74</v>
      </c>
    </row>
    <row r="246" spans="1:22" ht="12.75">
      <c r="A246">
        <v>589</v>
      </c>
      <c r="B246" t="s">
        <v>664</v>
      </c>
      <c r="C246" t="s">
        <v>585</v>
      </c>
      <c r="F246">
        <v>36.29119</v>
      </c>
      <c r="G246">
        <v>-107.06458</v>
      </c>
      <c r="I246">
        <v>7802</v>
      </c>
      <c r="K246" s="3" t="s">
        <v>601</v>
      </c>
      <c r="L246" s="1"/>
      <c r="M246">
        <v>7.4</v>
      </c>
      <c r="N246">
        <v>4779.96</v>
      </c>
      <c r="O246">
        <v>162.22</v>
      </c>
      <c r="P246">
        <v>1655.4</v>
      </c>
      <c r="Q246"/>
      <c r="R246">
        <v>7.5</v>
      </c>
      <c r="S246">
        <v>1428.77</v>
      </c>
      <c r="T246"/>
      <c r="U246">
        <v>853.93</v>
      </c>
      <c r="V246">
        <v>1596.62</v>
      </c>
    </row>
    <row r="247" spans="1:22" ht="12.75">
      <c r="A247">
        <v>590</v>
      </c>
      <c r="B247" t="s">
        <v>665</v>
      </c>
      <c r="C247" t="s">
        <v>585</v>
      </c>
      <c r="F247">
        <v>36.88974</v>
      </c>
      <c r="G247">
        <v>-107.43409</v>
      </c>
      <c r="I247">
        <v>7965</v>
      </c>
      <c r="K247" s="3" t="s">
        <v>601</v>
      </c>
      <c r="L247" s="1">
        <v>25588</v>
      </c>
      <c r="M247">
        <v>6.9</v>
      </c>
      <c r="N247">
        <v>16368</v>
      </c>
      <c r="O247">
        <v>520</v>
      </c>
      <c r="P247">
        <v>5388</v>
      </c>
      <c r="Q247">
        <v>535</v>
      </c>
      <c r="R247">
        <v>61</v>
      </c>
      <c r="S247">
        <v>573</v>
      </c>
      <c r="T247"/>
      <c r="U247">
        <v>9500</v>
      </c>
      <c r="V247">
        <v>82</v>
      </c>
    </row>
    <row r="248" spans="1:22" ht="12.75">
      <c r="A248">
        <v>591</v>
      </c>
      <c r="B248" t="s">
        <v>666</v>
      </c>
      <c r="C248" t="s">
        <v>585</v>
      </c>
      <c r="F248">
        <v>36.71458</v>
      </c>
      <c r="G248">
        <v>-108.56234</v>
      </c>
      <c r="I248">
        <v>8090</v>
      </c>
      <c r="K248" s="3" t="s">
        <v>601</v>
      </c>
      <c r="L248" s="1">
        <v>20905</v>
      </c>
      <c r="M248">
        <v>8.9</v>
      </c>
      <c r="N248">
        <v>3430</v>
      </c>
      <c r="O248">
        <v>28.08</v>
      </c>
      <c r="P248">
        <v>1063.18</v>
      </c>
      <c r="Q248"/>
      <c r="R248">
        <v>2.01</v>
      </c>
      <c r="S248">
        <v>954.86</v>
      </c>
      <c r="T248">
        <v>120.36</v>
      </c>
      <c r="U248">
        <v>255.77</v>
      </c>
      <c r="V248">
        <v>1006.01</v>
      </c>
    </row>
    <row r="249" spans="1:22" ht="12.75">
      <c r="A249">
        <v>592</v>
      </c>
      <c r="B249" t="s">
        <v>666</v>
      </c>
      <c r="C249" t="s">
        <v>585</v>
      </c>
      <c r="F249">
        <v>36.71458</v>
      </c>
      <c r="G249">
        <v>-108.56234</v>
      </c>
      <c r="I249">
        <v>8090</v>
      </c>
      <c r="K249" s="3" t="s">
        <v>601</v>
      </c>
      <c r="L249" s="1">
        <v>25714</v>
      </c>
      <c r="M249">
        <v>8</v>
      </c>
      <c r="N249">
        <v>2970</v>
      </c>
      <c r="O249">
        <v>12</v>
      </c>
      <c r="P249">
        <v>1074</v>
      </c>
      <c r="Q249">
        <v>66</v>
      </c>
      <c r="R249">
        <v>5</v>
      </c>
      <c r="S249">
        <v>1232</v>
      </c>
      <c r="T249"/>
      <c r="U249">
        <v>180</v>
      </c>
      <c r="V249">
        <v>1086</v>
      </c>
    </row>
    <row r="250" spans="1:22" ht="12.75">
      <c r="A250">
        <v>593</v>
      </c>
      <c r="B250" t="s">
        <v>666</v>
      </c>
      <c r="C250" t="s">
        <v>585</v>
      </c>
      <c r="F250">
        <v>36.71458</v>
      </c>
      <c r="G250">
        <v>-108.56234</v>
      </c>
      <c r="I250">
        <v>8090</v>
      </c>
      <c r="K250" s="3" t="s">
        <v>601</v>
      </c>
      <c r="L250" s="1">
        <v>25714</v>
      </c>
      <c r="M250">
        <v>8</v>
      </c>
      <c r="N250">
        <v>3039</v>
      </c>
      <c r="O250">
        <v>12</v>
      </c>
      <c r="P250">
        <v>1104</v>
      </c>
      <c r="Q250">
        <v>6</v>
      </c>
      <c r="R250">
        <v>5</v>
      </c>
      <c r="S250">
        <v>1305</v>
      </c>
      <c r="T250"/>
      <c r="U250">
        <v>188</v>
      </c>
      <c r="V250">
        <v>1081</v>
      </c>
    </row>
    <row r="251" spans="1:22" ht="12.75">
      <c r="A251">
        <v>594</v>
      </c>
      <c r="B251" t="s">
        <v>667</v>
      </c>
      <c r="C251" t="s">
        <v>585</v>
      </c>
      <c r="F251">
        <v>36.50455</v>
      </c>
      <c r="G251">
        <v>-107.25195</v>
      </c>
      <c r="I251">
        <v>8320</v>
      </c>
      <c r="K251" s="3" t="s">
        <v>601</v>
      </c>
      <c r="L251" s="1">
        <v>25350</v>
      </c>
      <c r="M251">
        <v>0.76</v>
      </c>
      <c r="N251">
        <v>10594</v>
      </c>
      <c r="O251">
        <v>222</v>
      </c>
      <c r="P251">
        <v>3235</v>
      </c>
      <c r="Q251">
        <v>810</v>
      </c>
      <c r="R251">
        <v>32</v>
      </c>
      <c r="S251">
        <v>573</v>
      </c>
      <c r="T251"/>
      <c r="U251">
        <v>5500</v>
      </c>
      <c r="V251">
        <v>513</v>
      </c>
    </row>
    <row r="252" spans="1:22" ht="12.75">
      <c r="A252">
        <v>595</v>
      </c>
      <c r="B252" t="s">
        <v>668</v>
      </c>
      <c r="C252" t="s">
        <v>585</v>
      </c>
      <c r="F252">
        <v>36.45352</v>
      </c>
      <c r="G252">
        <v>-107.24348</v>
      </c>
      <c r="I252">
        <v>8350</v>
      </c>
      <c r="K252" s="3" t="s">
        <v>601</v>
      </c>
      <c r="L252" s="1"/>
      <c r="M252">
        <v>7.6</v>
      </c>
      <c r="N252">
        <v>9102</v>
      </c>
      <c r="O252">
        <v>237</v>
      </c>
      <c r="P252">
        <v>3117</v>
      </c>
      <c r="Q252"/>
      <c r="R252">
        <v>31</v>
      </c>
      <c r="S252">
        <v>781</v>
      </c>
      <c r="T252"/>
      <c r="U252">
        <v>3540</v>
      </c>
      <c r="V252">
        <v>1792</v>
      </c>
    </row>
    <row r="253" spans="1:22" ht="12.75">
      <c r="A253">
        <v>596</v>
      </c>
      <c r="B253" t="s">
        <v>587</v>
      </c>
      <c r="C253" t="s">
        <v>585</v>
      </c>
      <c r="F253">
        <v>36.40126</v>
      </c>
      <c r="G253">
        <v>-108.0363</v>
      </c>
      <c r="I253">
        <v>11430</v>
      </c>
      <c r="K253" s="3" t="s">
        <v>601</v>
      </c>
      <c r="L253" s="1"/>
      <c r="M253">
        <v>9.2</v>
      </c>
      <c r="N253">
        <v>7314</v>
      </c>
      <c r="O253">
        <v>78</v>
      </c>
      <c r="P253">
        <v>2745</v>
      </c>
      <c r="Q253"/>
      <c r="R253">
        <v>26</v>
      </c>
      <c r="S253">
        <v>1342</v>
      </c>
      <c r="T253">
        <v>96</v>
      </c>
      <c r="U253">
        <v>3120</v>
      </c>
      <c r="V253">
        <v>588</v>
      </c>
    </row>
    <row r="254" spans="1:22" ht="12.75">
      <c r="A254">
        <v>597</v>
      </c>
      <c r="B254" t="s">
        <v>669</v>
      </c>
      <c r="C254" t="s">
        <v>585</v>
      </c>
      <c r="F254">
        <v>36.9616</v>
      </c>
      <c r="G254">
        <v>-107.8744</v>
      </c>
      <c r="I254">
        <v>2601</v>
      </c>
      <c r="K254" s="3" t="s">
        <v>601</v>
      </c>
      <c r="L254" s="1">
        <v>26357</v>
      </c>
      <c r="M254">
        <v>8.5</v>
      </c>
      <c r="N254">
        <v>10184</v>
      </c>
      <c r="O254">
        <v>5</v>
      </c>
      <c r="P254">
        <v>3968</v>
      </c>
      <c r="Q254">
        <v>230</v>
      </c>
      <c r="R254">
        <v>54</v>
      </c>
      <c r="S254">
        <v>5417</v>
      </c>
      <c r="T254">
        <v>504</v>
      </c>
      <c r="U254">
        <v>2740</v>
      </c>
      <c r="V254">
        <v>15</v>
      </c>
    </row>
    <row r="255" spans="1:22" ht="12.75">
      <c r="A255">
        <v>598</v>
      </c>
      <c r="B255" t="s">
        <v>670</v>
      </c>
      <c r="C255" t="s">
        <v>585</v>
      </c>
      <c r="F255">
        <v>36.94345</v>
      </c>
      <c r="G255">
        <v>-107.89027</v>
      </c>
      <c r="I255">
        <v>2812</v>
      </c>
      <c r="K255" s="3" t="s">
        <v>601</v>
      </c>
      <c r="L255" s="1">
        <v>28174</v>
      </c>
      <c r="M255">
        <v>8.6</v>
      </c>
      <c r="N255">
        <v>19666</v>
      </c>
      <c r="O255">
        <v>48</v>
      </c>
      <c r="P255">
        <v>5798</v>
      </c>
      <c r="Q255"/>
      <c r="R255">
        <v>12</v>
      </c>
      <c r="S255">
        <v>11800</v>
      </c>
      <c r="T255">
        <v>1080</v>
      </c>
      <c r="U255">
        <v>922</v>
      </c>
      <c r="V255">
        <v>6</v>
      </c>
    </row>
    <row r="256" spans="1:22" ht="12.75">
      <c r="A256">
        <v>599</v>
      </c>
      <c r="B256" t="s">
        <v>671</v>
      </c>
      <c r="C256" t="s">
        <v>585</v>
      </c>
      <c r="F256">
        <v>36.77486</v>
      </c>
      <c r="G256">
        <v>-107.42568</v>
      </c>
      <c r="I256">
        <v>3680</v>
      </c>
      <c r="K256" s="3" t="s">
        <v>601</v>
      </c>
      <c r="L256" s="1"/>
      <c r="M256"/>
      <c r="N256">
        <v>22011</v>
      </c>
      <c r="O256">
        <v>10.17</v>
      </c>
      <c r="P256">
        <v>6758.8</v>
      </c>
      <c r="Q256"/>
      <c r="R256">
        <v>33.57</v>
      </c>
      <c r="S256">
        <v>11594.17</v>
      </c>
      <c r="T256">
        <v>1023.4</v>
      </c>
      <c r="U256">
        <v>2578.86</v>
      </c>
      <c r="V256">
        <v>14.24</v>
      </c>
    </row>
    <row r="257" spans="1:22" ht="12.75">
      <c r="A257">
        <v>600</v>
      </c>
      <c r="B257" t="s">
        <v>672</v>
      </c>
      <c r="C257" t="s">
        <v>585</v>
      </c>
      <c r="F257">
        <v>36.7728</v>
      </c>
      <c r="G257">
        <v>-107.76249</v>
      </c>
      <c r="I257">
        <v>4860</v>
      </c>
      <c r="K257" s="3" t="s">
        <v>601</v>
      </c>
      <c r="L257" s="1">
        <v>25288</v>
      </c>
      <c r="M257">
        <v>7.2</v>
      </c>
      <c r="N257">
        <v>12715</v>
      </c>
      <c r="O257">
        <v>259</v>
      </c>
      <c r="P257">
        <v>3781</v>
      </c>
      <c r="Q257">
        <v>18</v>
      </c>
      <c r="R257">
        <v>68</v>
      </c>
      <c r="S257">
        <v>659</v>
      </c>
      <c r="T257"/>
      <c r="U257">
        <v>100</v>
      </c>
      <c r="V257">
        <v>8164</v>
      </c>
    </row>
    <row r="258" spans="1:22" ht="12.75">
      <c r="A258">
        <v>722</v>
      </c>
      <c r="B258" t="s">
        <v>839</v>
      </c>
      <c r="C258" s="19" t="s">
        <v>785</v>
      </c>
      <c r="F258">
        <v>36.2152242915109</v>
      </c>
      <c r="G258">
        <v>-108.320534399305</v>
      </c>
      <c r="H258" t="s">
        <v>790</v>
      </c>
      <c r="I258">
        <v>4550</v>
      </c>
      <c r="J258">
        <v>5867</v>
      </c>
      <c r="K258" s="3" t="s">
        <v>601</v>
      </c>
      <c r="L258" s="1">
        <v>26016</v>
      </c>
      <c r="M258">
        <v>8.9</v>
      </c>
      <c r="N258">
        <v>3012</v>
      </c>
      <c r="O258">
        <v>4.8</v>
      </c>
      <c r="P258">
        <v>1380</v>
      </c>
      <c r="Q258"/>
      <c r="R258">
        <v>1</v>
      </c>
      <c r="S258">
        <v>1385</v>
      </c>
      <c r="T258"/>
      <c r="U258">
        <v>580</v>
      </c>
      <c r="V258">
        <v>930</v>
      </c>
    </row>
    <row r="259" spans="1:22" ht="12.75">
      <c r="A259">
        <v>723</v>
      </c>
      <c r="B259" t="s">
        <v>791</v>
      </c>
      <c r="C259" s="19" t="s">
        <v>785</v>
      </c>
      <c r="H259" t="s">
        <v>792</v>
      </c>
      <c r="I259">
        <v>4696</v>
      </c>
      <c r="K259" s="3" t="s">
        <v>601</v>
      </c>
      <c r="L259" s="1">
        <v>26273</v>
      </c>
      <c r="M259">
        <v>9.1</v>
      </c>
      <c r="N259">
        <v>10000</v>
      </c>
      <c r="O259">
        <v>21</v>
      </c>
      <c r="P259">
        <v>3820</v>
      </c>
      <c r="Q259"/>
      <c r="R259">
        <v>27</v>
      </c>
      <c r="S259">
        <v>1150</v>
      </c>
      <c r="T259"/>
      <c r="U259">
        <v>3100</v>
      </c>
      <c r="V259">
        <v>2720</v>
      </c>
    </row>
    <row r="260" spans="1:22" ht="12.75">
      <c r="A260">
        <v>724</v>
      </c>
      <c r="B260" s="19" t="s">
        <v>840</v>
      </c>
      <c r="C260" s="19" t="s">
        <v>785</v>
      </c>
      <c r="F260">
        <v>36.1970858427431</v>
      </c>
      <c r="G260">
        <v>-108.091926203123</v>
      </c>
      <c r="H260" t="s">
        <v>794</v>
      </c>
      <c r="I260">
        <v>4496</v>
      </c>
      <c r="J260">
        <v>6098</v>
      </c>
      <c r="K260" s="3" t="s">
        <v>601</v>
      </c>
      <c r="L260" s="1">
        <v>26330</v>
      </c>
      <c r="M260">
        <v>7.7</v>
      </c>
      <c r="N260">
        <v>35286</v>
      </c>
      <c r="O260">
        <v>400</v>
      </c>
      <c r="P260">
        <v>11500</v>
      </c>
      <c r="Q260"/>
      <c r="R260">
        <v>105</v>
      </c>
      <c r="S260">
        <v>560</v>
      </c>
      <c r="T260">
        <v>0</v>
      </c>
      <c r="U260">
        <v>18000</v>
      </c>
      <c r="V260">
        <v>660</v>
      </c>
    </row>
    <row r="261" spans="1:22" ht="12.75">
      <c r="A261">
        <v>725</v>
      </c>
      <c r="B261" s="19" t="s">
        <v>840</v>
      </c>
      <c r="C261" s="19" t="s">
        <v>785</v>
      </c>
      <c r="F261">
        <v>36.1970858427431</v>
      </c>
      <c r="G261">
        <v>-108.091926203123</v>
      </c>
      <c r="H261" t="s">
        <v>794</v>
      </c>
      <c r="I261">
        <v>4600</v>
      </c>
      <c r="J261">
        <v>6098</v>
      </c>
      <c r="K261" s="3" t="s">
        <v>601</v>
      </c>
      <c r="L261" s="1">
        <v>26330</v>
      </c>
      <c r="M261">
        <v>7.7</v>
      </c>
      <c r="N261">
        <v>25774</v>
      </c>
      <c r="O261">
        <v>145</v>
      </c>
      <c r="P261">
        <v>9660</v>
      </c>
      <c r="Q261"/>
      <c r="R261">
        <v>15</v>
      </c>
      <c r="S261">
        <v>440</v>
      </c>
      <c r="T261"/>
      <c r="U261">
        <v>14600</v>
      </c>
      <c r="V261">
        <v>665</v>
      </c>
    </row>
    <row r="262" spans="1:22" ht="12.75">
      <c r="A262">
        <v>726</v>
      </c>
      <c r="B262" t="s">
        <v>840</v>
      </c>
      <c r="C262" s="19" t="s">
        <v>785</v>
      </c>
      <c r="F262">
        <v>36.1970858427431</v>
      </c>
      <c r="G262">
        <v>-108.091926203123</v>
      </c>
      <c r="H262" t="s">
        <v>794</v>
      </c>
      <c r="I262">
        <v>4600</v>
      </c>
      <c r="J262">
        <v>6098</v>
      </c>
      <c r="K262" s="3" t="s">
        <v>601</v>
      </c>
      <c r="L262" s="1">
        <v>26330</v>
      </c>
      <c r="M262">
        <v>8.1</v>
      </c>
      <c r="N262">
        <v>19604</v>
      </c>
      <c r="O262">
        <v>80</v>
      </c>
      <c r="P262">
        <v>6095</v>
      </c>
      <c r="Q262"/>
      <c r="R262">
        <v>25</v>
      </c>
      <c r="S262">
        <v>925</v>
      </c>
      <c r="T262"/>
      <c r="U262">
        <v>8700</v>
      </c>
      <c r="V262">
        <v>680</v>
      </c>
    </row>
    <row r="263" spans="1:22" ht="12.75">
      <c r="A263">
        <v>727</v>
      </c>
      <c r="B263" t="s">
        <v>840</v>
      </c>
      <c r="C263" s="19" t="s">
        <v>785</v>
      </c>
      <c r="F263">
        <v>36.1970858427431</v>
      </c>
      <c r="G263">
        <v>-108.091926203123</v>
      </c>
      <c r="H263" t="s">
        <v>794</v>
      </c>
      <c r="I263">
        <v>4678</v>
      </c>
      <c r="J263">
        <v>6098</v>
      </c>
      <c r="K263" s="3" t="s">
        <v>601</v>
      </c>
      <c r="L263" s="1">
        <v>26330</v>
      </c>
      <c r="M263">
        <v>7.9</v>
      </c>
      <c r="N263">
        <v>16984</v>
      </c>
      <c r="O263">
        <v>95</v>
      </c>
      <c r="P263">
        <v>6095</v>
      </c>
      <c r="Q263"/>
      <c r="R263">
        <v>25</v>
      </c>
      <c r="S263">
        <v>730</v>
      </c>
      <c r="T263"/>
      <c r="U263">
        <v>8300</v>
      </c>
      <c r="V263">
        <v>1180</v>
      </c>
    </row>
    <row r="264" spans="1:22" ht="12.75">
      <c r="A264">
        <v>728</v>
      </c>
      <c r="B264" t="s">
        <v>841</v>
      </c>
      <c r="C264" s="19" t="s">
        <v>785</v>
      </c>
      <c r="F264">
        <v>36.0641070655661</v>
      </c>
      <c r="G264">
        <v>-107.641181666457</v>
      </c>
      <c r="H264" t="s">
        <v>796</v>
      </c>
      <c r="I264">
        <v>4800</v>
      </c>
      <c r="J264">
        <v>6558</v>
      </c>
      <c r="K264" s="3" t="s">
        <v>601</v>
      </c>
      <c r="L264" s="1">
        <v>12371</v>
      </c>
      <c r="M264">
        <v>8.9</v>
      </c>
      <c r="N264">
        <v>6830</v>
      </c>
      <c r="O264">
        <v>21</v>
      </c>
      <c r="P264">
        <v>2350</v>
      </c>
      <c r="Q264"/>
      <c r="R264">
        <v>14</v>
      </c>
      <c r="S264">
        <v>1400</v>
      </c>
      <c r="T264">
        <v>110</v>
      </c>
      <c r="U264">
        <v>2550</v>
      </c>
      <c r="V264">
        <v>295</v>
      </c>
    </row>
    <row r="265" spans="1:22" ht="12.75">
      <c r="A265">
        <v>729</v>
      </c>
      <c r="B265" t="s">
        <v>841</v>
      </c>
      <c r="C265" s="19" t="s">
        <v>785</v>
      </c>
      <c r="F265">
        <v>36.0641070655661</v>
      </c>
      <c r="G265">
        <v>-107.641181666457</v>
      </c>
      <c r="H265" t="s">
        <v>796</v>
      </c>
      <c r="I265">
        <v>4997</v>
      </c>
      <c r="J265">
        <v>6558</v>
      </c>
      <c r="K265" s="3" t="s">
        <v>601</v>
      </c>
      <c r="L265" s="1">
        <v>26270</v>
      </c>
      <c r="M265">
        <v>9.2</v>
      </c>
      <c r="N265">
        <v>3440</v>
      </c>
      <c r="O265">
        <v>11</v>
      </c>
      <c r="P265">
        <v>1310</v>
      </c>
      <c r="Q265"/>
      <c r="R265">
        <v>4</v>
      </c>
      <c r="S265">
        <v>1920</v>
      </c>
      <c r="T265">
        <v>180</v>
      </c>
      <c r="U265">
        <v>420</v>
      </c>
      <c r="V265">
        <v>440</v>
      </c>
    </row>
    <row r="266" spans="1:22" ht="12.75">
      <c r="A266">
        <v>730</v>
      </c>
      <c r="B266" t="s">
        <v>842</v>
      </c>
      <c r="C266" s="19" t="s">
        <v>785</v>
      </c>
      <c r="F266">
        <v>36.1081</v>
      </c>
      <c r="G266">
        <v>-107.1915</v>
      </c>
      <c r="H266" t="s">
        <v>798</v>
      </c>
      <c r="I266">
        <v>6790</v>
      </c>
      <c r="J266">
        <v>7068</v>
      </c>
      <c r="K266" s="3" t="s">
        <v>601</v>
      </c>
      <c r="L266" s="1">
        <v>26270</v>
      </c>
      <c r="M266">
        <v>8.2</v>
      </c>
      <c r="N266">
        <v>23700</v>
      </c>
      <c r="O266">
        <v>420</v>
      </c>
      <c r="P266">
        <v>10370</v>
      </c>
      <c r="Q266"/>
      <c r="R266">
        <v>90</v>
      </c>
      <c r="S266">
        <v>820</v>
      </c>
      <c r="T266">
        <v>0</v>
      </c>
      <c r="U266">
        <v>15650</v>
      </c>
      <c r="V266">
        <v>1180</v>
      </c>
    </row>
    <row r="267" spans="1:22" ht="12.75">
      <c r="A267">
        <v>731</v>
      </c>
      <c r="B267" s="20" t="s">
        <v>843</v>
      </c>
      <c r="C267" s="19" t="s">
        <v>785</v>
      </c>
      <c r="F267">
        <v>36.33635</v>
      </c>
      <c r="G267">
        <v>-107.35047</v>
      </c>
      <c r="H267" s="20" t="s">
        <v>800</v>
      </c>
      <c r="I267">
        <v>7118</v>
      </c>
      <c r="J267">
        <v>6654</v>
      </c>
      <c r="K267" s="3" t="s">
        <v>601</v>
      </c>
      <c r="L267" s="1">
        <v>30190</v>
      </c>
      <c r="M267" s="20">
        <v>6.3</v>
      </c>
      <c r="N267" s="20">
        <v>25689</v>
      </c>
      <c r="O267" s="20">
        <v>1680</v>
      </c>
      <c r="P267" s="20">
        <v>7666</v>
      </c>
      <c r="Q267"/>
      <c r="R267" s="20">
        <v>316</v>
      </c>
      <c r="S267" s="20">
        <v>183</v>
      </c>
      <c r="T267"/>
      <c r="U267" s="20">
        <v>15279</v>
      </c>
      <c r="V267" s="20">
        <v>500</v>
      </c>
    </row>
    <row r="268" spans="1:22" ht="12.75">
      <c r="A268">
        <v>732</v>
      </c>
      <c r="B268" s="20" t="s">
        <v>843</v>
      </c>
      <c r="C268" s="19" t="s">
        <v>785</v>
      </c>
      <c r="F268">
        <v>36.33635</v>
      </c>
      <c r="G268">
        <v>-107.35047</v>
      </c>
      <c r="H268" s="20" t="s">
        <v>800</v>
      </c>
      <c r="I268">
        <v>7118</v>
      </c>
      <c r="J268">
        <v>6654</v>
      </c>
      <c r="K268" s="3" t="s">
        <v>601</v>
      </c>
      <c r="L268" s="1">
        <v>30179</v>
      </c>
      <c r="M268" s="20">
        <v>5.2</v>
      </c>
      <c r="N268" s="20">
        <v>29666</v>
      </c>
      <c r="O268" s="20">
        <v>2160</v>
      </c>
      <c r="P268" s="20">
        <v>8423</v>
      </c>
      <c r="Q268"/>
      <c r="R268" s="20">
        <v>437</v>
      </c>
      <c r="S268" s="20">
        <v>122</v>
      </c>
      <c r="T268"/>
      <c r="U268" s="20">
        <v>18021</v>
      </c>
      <c r="V268" s="20">
        <v>0</v>
      </c>
    </row>
    <row r="269" spans="1:22" ht="12.75">
      <c r="A269">
        <v>733</v>
      </c>
      <c r="B269" s="20" t="s">
        <v>843</v>
      </c>
      <c r="C269" s="19" t="s">
        <v>785</v>
      </c>
      <c r="F269">
        <v>36.33635</v>
      </c>
      <c r="G269">
        <v>-107.35047</v>
      </c>
      <c r="H269" s="20" t="s">
        <v>800</v>
      </c>
      <c r="I269">
        <v>7118</v>
      </c>
      <c r="J269">
        <v>6654</v>
      </c>
      <c r="K269" s="3" t="s">
        <v>601</v>
      </c>
      <c r="L269" s="1">
        <v>30178</v>
      </c>
      <c r="M269" s="20">
        <v>5.5</v>
      </c>
      <c r="N269" s="20">
        <v>25656</v>
      </c>
      <c r="O269" s="20">
        <v>2200</v>
      </c>
      <c r="P269" s="20">
        <v>6075</v>
      </c>
      <c r="Q269"/>
      <c r="R269" s="20">
        <v>850</v>
      </c>
      <c r="S269" s="20">
        <v>122</v>
      </c>
      <c r="T269"/>
      <c r="U269" s="20">
        <v>15670</v>
      </c>
      <c r="V269" s="20">
        <v>0</v>
      </c>
    </row>
    <row r="270" spans="1:22" ht="12.75">
      <c r="A270">
        <v>734</v>
      </c>
      <c r="B270" s="20" t="s">
        <v>843</v>
      </c>
      <c r="C270" s="19" t="s">
        <v>785</v>
      </c>
      <c r="F270">
        <v>36.33635</v>
      </c>
      <c r="G270">
        <v>-107.35047</v>
      </c>
      <c r="H270" s="20" t="s">
        <v>800</v>
      </c>
      <c r="I270">
        <v>7118</v>
      </c>
      <c r="J270">
        <v>6654</v>
      </c>
      <c r="K270" s="3" t="s">
        <v>601</v>
      </c>
      <c r="L270" s="1">
        <v>30177</v>
      </c>
      <c r="M270" s="20">
        <v>5.6</v>
      </c>
      <c r="N270" s="20">
        <v>26215</v>
      </c>
      <c r="O270" s="20">
        <v>2400</v>
      </c>
      <c r="P270" s="20">
        <v>6762</v>
      </c>
      <c r="Q270"/>
      <c r="R270" s="20">
        <v>364</v>
      </c>
      <c r="S270" s="20">
        <v>122</v>
      </c>
      <c r="T270"/>
      <c r="U270" s="20">
        <v>15670</v>
      </c>
      <c r="V270" s="20">
        <v>0</v>
      </c>
    </row>
    <row r="271" spans="1:22" ht="12.75">
      <c r="A271">
        <v>735</v>
      </c>
      <c r="B271" s="20" t="s">
        <v>843</v>
      </c>
      <c r="C271" s="19" t="s">
        <v>785</v>
      </c>
      <c r="F271">
        <v>36.33635</v>
      </c>
      <c r="G271">
        <v>-107.35047</v>
      </c>
      <c r="H271" s="20" t="s">
        <v>800</v>
      </c>
      <c r="I271">
        <v>7118</v>
      </c>
      <c r="J271">
        <v>6654</v>
      </c>
      <c r="K271" s="3" t="s">
        <v>601</v>
      </c>
      <c r="L271" s="1">
        <v>30176</v>
      </c>
      <c r="M271" s="20">
        <v>5.25</v>
      </c>
      <c r="N271" s="20">
        <v>43805</v>
      </c>
      <c r="O271" s="20">
        <v>2440</v>
      </c>
      <c r="P271" s="20">
        <v>11039</v>
      </c>
      <c r="Q271"/>
      <c r="R271" s="20">
        <v>2089</v>
      </c>
      <c r="S271" s="20">
        <v>12.2</v>
      </c>
      <c r="T271"/>
      <c r="U271" s="20">
        <v>27424</v>
      </c>
      <c r="V271" s="20">
        <v>0</v>
      </c>
    </row>
    <row r="272" spans="1:22" ht="12.75">
      <c r="A272">
        <v>736</v>
      </c>
      <c r="B272" s="20" t="s">
        <v>847</v>
      </c>
      <c r="C272" s="19" t="s">
        <v>785</v>
      </c>
      <c r="F272">
        <v>36.43307</v>
      </c>
      <c r="G272">
        <v>-107.27742</v>
      </c>
      <c r="H272" s="20" t="s">
        <v>802</v>
      </c>
      <c r="I272">
        <v>7720</v>
      </c>
      <c r="J272">
        <v>6887</v>
      </c>
      <c r="K272" s="3" t="s">
        <v>601</v>
      </c>
      <c r="L272" s="1">
        <v>30636</v>
      </c>
      <c r="M272" s="20">
        <v>7.6</v>
      </c>
      <c r="N272">
        <v>18832</v>
      </c>
      <c r="O272" s="20">
        <v>300</v>
      </c>
      <c r="P272" s="20">
        <v>6730</v>
      </c>
      <c r="Q272"/>
      <c r="R272" s="20">
        <v>55</v>
      </c>
      <c r="S272" s="20">
        <v>1074</v>
      </c>
      <c r="T272"/>
      <c r="U272" s="20">
        <v>6300</v>
      </c>
      <c r="V272" s="20">
        <v>5620</v>
      </c>
    </row>
    <row r="273" spans="1:22" ht="12.75">
      <c r="A273">
        <v>737</v>
      </c>
      <c r="B273" s="20" t="s">
        <v>870</v>
      </c>
      <c r="C273" s="19" t="s">
        <v>785</v>
      </c>
      <c r="F273">
        <v>36.3591655559219</v>
      </c>
      <c r="G273">
        <v>-107.022165322986</v>
      </c>
      <c r="H273" s="20" t="s">
        <v>804</v>
      </c>
      <c r="I273">
        <v>7914</v>
      </c>
      <c r="J273">
        <v>7319</v>
      </c>
      <c r="K273" s="3" t="s">
        <v>601</v>
      </c>
      <c r="L273" s="1">
        <v>30750</v>
      </c>
      <c r="M273" s="20">
        <v>6.2</v>
      </c>
      <c r="N273">
        <v>16435.1</v>
      </c>
      <c r="O273" s="20">
        <v>280</v>
      </c>
      <c r="P273" s="20">
        <v>3806.5</v>
      </c>
      <c r="Q273" s="20">
        <v>2345</v>
      </c>
      <c r="R273" s="20">
        <v>145.8</v>
      </c>
      <c r="S273" s="20">
        <v>1220</v>
      </c>
      <c r="T273"/>
      <c r="U273" s="20">
        <v>7012</v>
      </c>
      <c r="V273" s="20">
        <v>1625</v>
      </c>
    </row>
    <row r="274" spans="1:22" ht="12.75">
      <c r="A274">
        <v>738</v>
      </c>
      <c r="B274" t="s">
        <v>871</v>
      </c>
      <c r="C274" s="19" t="s">
        <v>785</v>
      </c>
      <c r="F274">
        <v>36.145</v>
      </c>
      <c r="G274">
        <v>-107.1465</v>
      </c>
      <c r="H274" t="s">
        <v>806</v>
      </c>
      <c r="I274">
        <v>7500</v>
      </c>
      <c r="J274">
        <v>7085</v>
      </c>
      <c r="K274" s="3" t="s">
        <v>601</v>
      </c>
      <c r="L274" s="1">
        <v>28885</v>
      </c>
      <c r="M274">
        <v>7</v>
      </c>
      <c r="N274">
        <v>7556</v>
      </c>
      <c r="O274">
        <v>252</v>
      </c>
      <c r="P274">
        <v>2627</v>
      </c>
      <c r="Q274"/>
      <c r="R274">
        <v>20</v>
      </c>
      <c r="S274">
        <v>1427</v>
      </c>
      <c r="T274">
        <v>0</v>
      </c>
      <c r="U274">
        <v>3103</v>
      </c>
      <c r="V274">
        <v>845</v>
      </c>
    </row>
    <row r="275" spans="1:22" ht="12.75">
      <c r="A275">
        <v>147</v>
      </c>
      <c r="B275" s="4">
        <v>11</v>
      </c>
      <c r="C275" s="2" t="s">
        <v>42</v>
      </c>
      <c r="D275" s="2"/>
      <c r="E275" s="2"/>
      <c r="F275" s="2">
        <v>36.63909139</v>
      </c>
      <c r="G275" s="2">
        <v>-108.7528768</v>
      </c>
      <c r="H275" s="2"/>
      <c r="I275" s="2">
        <v>1464</v>
      </c>
      <c r="J275" s="2">
        <v>5342</v>
      </c>
      <c r="K275" s="4" t="s">
        <v>557</v>
      </c>
      <c r="L275" s="15">
        <v>68506</v>
      </c>
      <c r="M275" s="4">
        <v>8.47</v>
      </c>
      <c r="N275" s="4">
        <v>1300</v>
      </c>
      <c r="O275" s="4">
        <v>21</v>
      </c>
      <c r="P275" s="4">
        <v>390</v>
      </c>
      <c r="Q275" s="4">
        <v>3.8</v>
      </c>
      <c r="R275" s="4">
        <v>11</v>
      </c>
      <c r="S275" s="4">
        <v>277</v>
      </c>
      <c r="T275" s="4">
        <v>10</v>
      </c>
      <c r="U275" s="4">
        <v>57</v>
      </c>
      <c r="V275" s="4">
        <v>640</v>
      </c>
    </row>
    <row r="276" spans="1:22" ht="12.75">
      <c r="A276">
        <v>148</v>
      </c>
      <c r="B276" s="4">
        <v>12</v>
      </c>
      <c r="C276" s="2" t="s">
        <v>42</v>
      </c>
      <c r="D276" s="2"/>
      <c r="E276" s="2"/>
      <c r="F276" s="2">
        <v>36.41447027</v>
      </c>
      <c r="G276" s="2">
        <v>-108.8613802</v>
      </c>
      <c r="H276" s="2"/>
      <c r="I276" s="2">
        <v>521</v>
      </c>
      <c r="J276" s="2">
        <v>6035</v>
      </c>
      <c r="K276" s="4" t="s">
        <v>557</v>
      </c>
      <c r="L276" s="15">
        <v>68848</v>
      </c>
      <c r="M276" s="4">
        <v>8.78</v>
      </c>
      <c r="N276" s="4">
        <v>262</v>
      </c>
      <c r="O276" s="4">
        <v>2</v>
      </c>
      <c r="P276" s="4">
        <v>100</v>
      </c>
      <c r="Q276" s="4">
        <v>1.1</v>
      </c>
      <c r="R276" s="4">
        <v>0.16</v>
      </c>
      <c r="S276" s="4">
        <v>215</v>
      </c>
      <c r="T276" s="4">
        <v>10</v>
      </c>
      <c r="U276" s="4">
        <v>2.6</v>
      </c>
      <c r="V276" s="4">
        <v>25</v>
      </c>
    </row>
    <row r="277" spans="1:22" ht="12.75">
      <c r="A277">
        <v>149</v>
      </c>
      <c r="B277" s="4">
        <v>13</v>
      </c>
      <c r="C277" s="2" t="s">
        <v>42</v>
      </c>
      <c r="D277" s="2"/>
      <c r="E277" s="2"/>
      <c r="F277" s="2">
        <v>35.6068812</v>
      </c>
      <c r="G277" s="2">
        <v>-107.1914745</v>
      </c>
      <c r="H277" s="2"/>
      <c r="I277" s="2">
        <v>1840</v>
      </c>
      <c r="J277" s="2">
        <v>6130</v>
      </c>
      <c r="K277" s="4" t="s">
        <v>557</v>
      </c>
      <c r="L277" s="15">
        <v>68056</v>
      </c>
      <c r="M277" s="4">
        <v>8.9</v>
      </c>
      <c r="N277" s="4">
        <v>1900</v>
      </c>
      <c r="O277" s="4">
        <v>2.3</v>
      </c>
      <c r="P277" s="4">
        <v>700</v>
      </c>
      <c r="Q277" s="4">
        <v>1.7</v>
      </c>
      <c r="R277" s="4">
        <v>1.1</v>
      </c>
      <c r="S277" s="4">
        <v>390</v>
      </c>
      <c r="T277" s="4">
        <v>30</v>
      </c>
      <c r="U277" s="4">
        <v>85</v>
      </c>
      <c r="V277" s="4">
        <v>910</v>
      </c>
    </row>
    <row r="278" spans="1:22" ht="12.75">
      <c r="A278">
        <v>150</v>
      </c>
      <c r="B278" s="4">
        <v>13</v>
      </c>
      <c r="C278" s="2" t="s">
        <v>42</v>
      </c>
      <c r="D278" s="2"/>
      <c r="E278" s="2"/>
      <c r="F278" s="2">
        <v>35.6068812</v>
      </c>
      <c r="G278" s="2">
        <v>-107.1914745</v>
      </c>
      <c r="H278" s="2"/>
      <c r="I278" s="2">
        <v>1840</v>
      </c>
      <c r="J278" s="2">
        <v>6130</v>
      </c>
      <c r="K278" s="4" t="s">
        <v>557</v>
      </c>
      <c r="L278" s="15">
        <v>32114</v>
      </c>
      <c r="M278" s="4">
        <v>8.91</v>
      </c>
      <c r="N278" s="4"/>
      <c r="O278" s="4">
        <v>170</v>
      </c>
      <c r="P278" s="4">
        <v>270</v>
      </c>
      <c r="Q278" s="4">
        <v>2.2</v>
      </c>
      <c r="R278" s="4">
        <v>95</v>
      </c>
      <c r="S278" s="4"/>
      <c r="T278" s="4"/>
      <c r="U278" s="4">
        <v>78</v>
      </c>
      <c r="V278" s="4">
        <v>980</v>
      </c>
    </row>
    <row r="279" spans="1:22" ht="12.75">
      <c r="A279">
        <v>151</v>
      </c>
      <c r="B279" s="3">
        <v>1077</v>
      </c>
      <c r="C279" s="2" t="s">
        <v>264</v>
      </c>
      <c r="F279">
        <v>36.8147222222222</v>
      </c>
      <c r="G279">
        <v>-108.938055555556</v>
      </c>
      <c r="H279" t="s">
        <v>321</v>
      </c>
      <c r="I279">
        <v>300</v>
      </c>
      <c r="J279">
        <v>5000</v>
      </c>
      <c r="K279" s="4" t="s">
        <v>557</v>
      </c>
      <c r="L279" s="14">
        <v>22033</v>
      </c>
      <c r="M279" s="3">
        <v>7.6</v>
      </c>
      <c r="N279" s="3">
        <v>2350</v>
      </c>
      <c r="O279" s="3">
        <v>24</v>
      </c>
      <c r="P279" s="3">
        <v>780</v>
      </c>
      <c r="Q279" s="3">
        <v>3</v>
      </c>
      <c r="R279" s="3">
        <v>0.5</v>
      </c>
      <c r="S279" s="3">
        <v>280</v>
      </c>
      <c r="T279" s="3">
        <v>0</v>
      </c>
      <c r="U279" s="3">
        <v>260</v>
      </c>
      <c r="V279" s="3">
        <v>1100</v>
      </c>
    </row>
    <row r="280" spans="1:22" ht="12.75">
      <c r="A280">
        <v>152</v>
      </c>
      <c r="B280" s="3" t="s">
        <v>103</v>
      </c>
      <c r="C280" s="2" t="s">
        <v>264</v>
      </c>
      <c r="F280">
        <v>36.5647222222222</v>
      </c>
      <c r="G280">
        <v>-108.951111111111</v>
      </c>
      <c r="H280" t="s">
        <v>322</v>
      </c>
      <c r="I280">
        <v>721</v>
      </c>
      <c r="J280">
        <v>6030</v>
      </c>
      <c r="K280" s="4" t="s">
        <v>557</v>
      </c>
      <c r="L280" s="14">
        <v>27296</v>
      </c>
      <c r="M280" s="3">
        <v>8.6</v>
      </c>
      <c r="N280" s="3">
        <v>1000</v>
      </c>
      <c r="O280" s="3">
        <v>6</v>
      </c>
      <c r="P280" s="3">
        <v>360</v>
      </c>
      <c r="Q280" s="3">
        <v>2</v>
      </c>
      <c r="R280" s="3">
        <v>1.2</v>
      </c>
      <c r="S280" s="3">
        <v>250</v>
      </c>
      <c r="T280" s="3">
        <v>23</v>
      </c>
      <c r="U280" s="3">
        <v>18</v>
      </c>
      <c r="V280" s="3">
        <v>470</v>
      </c>
    </row>
    <row r="281" spans="1:22" ht="12.75">
      <c r="A281">
        <v>153</v>
      </c>
      <c r="B281" s="3" t="s">
        <v>104</v>
      </c>
      <c r="C281" s="2" t="s">
        <v>264</v>
      </c>
      <c r="F281">
        <v>36.7541666666667</v>
      </c>
      <c r="G281">
        <v>-108.804444444444</v>
      </c>
      <c r="H281" t="s">
        <v>323</v>
      </c>
      <c r="I281">
        <v>2013</v>
      </c>
      <c r="J281">
        <v>5380</v>
      </c>
      <c r="K281" s="4" t="s">
        <v>557</v>
      </c>
      <c r="L281" s="14">
        <v>24371</v>
      </c>
      <c r="M281" s="3">
        <v>8.4</v>
      </c>
      <c r="N281" s="3">
        <v>2080</v>
      </c>
      <c r="O281" s="3">
        <v>19</v>
      </c>
      <c r="P281" s="3">
        <v>690</v>
      </c>
      <c r="Q281" s="3">
        <v>9</v>
      </c>
      <c r="R281" s="3">
        <v>2.4</v>
      </c>
      <c r="S281" s="3">
        <v>140</v>
      </c>
      <c r="T281" s="3">
        <v>12</v>
      </c>
      <c r="U281" s="3">
        <v>290</v>
      </c>
      <c r="V281" s="3">
        <v>1000</v>
      </c>
    </row>
    <row r="282" spans="1:22" ht="12.75">
      <c r="A282">
        <v>154</v>
      </c>
      <c r="B282" s="3" t="s">
        <v>105</v>
      </c>
      <c r="C282" s="2" t="s">
        <v>264</v>
      </c>
      <c r="F282">
        <v>35.5366666666667</v>
      </c>
      <c r="G282">
        <v>-108.033888888889</v>
      </c>
      <c r="H282" t="s">
        <v>324</v>
      </c>
      <c r="I282">
        <v>812</v>
      </c>
      <c r="J282">
        <v>7195</v>
      </c>
      <c r="K282" s="4" t="s">
        <v>557</v>
      </c>
      <c r="L282" s="14">
        <v>19290</v>
      </c>
      <c r="O282" s="3">
        <v>7</v>
      </c>
      <c r="Q282" s="3">
        <v>240</v>
      </c>
      <c r="R282" s="3">
        <v>2.7</v>
      </c>
      <c r="S282" s="3">
        <v>300</v>
      </c>
      <c r="T282" s="3">
        <v>12</v>
      </c>
      <c r="U282" s="3">
        <v>44</v>
      </c>
      <c r="V282" s="3">
        <v>200</v>
      </c>
    </row>
    <row r="283" spans="1:22" ht="12.75">
      <c r="A283">
        <v>155</v>
      </c>
      <c r="B283" s="3" t="s">
        <v>106</v>
      </c>
      <c r="C283" s="2" t="s">
        <v>264</v>
      </c>
      <c r="F283">
        <v>35.6713888888889</v>
      </c>
      <c r="G283">
        <v>-108.155277777778</v>
      </c>
      <c r="H283" t="s">
        <v>325</v>
      </c>
      <c r="I283">
        <v>2544</v>
      </c>
      <c r="J283">
        <v>7035</v>
      </c>
      <c r="K283" s="4" t="s">
        <v>557</v>
      </c>
      <c r="L283" s="14">
        <v>27331</v>
      </c>
      <c r="M283" s="3">
        <v>8.3</v>
      </c>
      <c r="N283" s="3">
        <v>379</v>
      </c>
      <c r="O283" s="3">
        <v>12</v>
      </c>
      <c r="P283" s="3">
        <v>120</v>
      </c>
      <c r="Q283" s="3">
        <v>2.3</v>
      </c>
      <c r="R283" s="3">
        <v>4.1</v>
      </c>
      <c r="S283" s="3">
        <v>252</v>
      </c>
      <c r="T283" s="3">
        <v>0</v>
      </c>
      <c r="U283" s="3">
        <v>3.4</v>
      </c>
      <c r="V283" s="3">
        <v>93</v>
      </c>
    </row>
    <row r="284" spans="1:22" ht="12.75">
      <c r="A284">
        <v>156</v>
      </c>
      <c r="B284" s="3" t="s">
        <v>107</v>
      </c>
      <c r="C284" s="2" t="s">
        <v>264</v>
      </c>
      <c r="F284">
        <v>36.4286111111111</v>
      </c>
      <c r="G284">
        <v>-108.953333333333</v>
      </c>
      <c r="H284" t="s">
        <v>326</v>
      </c>
      <c r="I284">
        <v>575</v>
      </c>
      <c r="J284">
        <v>6330</v>
      </c>
      <c r="K284" s="4" t="s">
        <v>557</v>
      </c>
      <c r="L284" s="14">
        <v>27213</v>
      </c>
      <c r="M284" s="3">
        <v>8.2</v>
      </c>
      <c r="N284" s="3">
        <v>498</v>
      </c>
      <c r="O284" s="3">
        <v>54</v>
      </c>
      <c r="P284" s="3">
        <v>120</v>
      </c>
      <c r="Q284" s="3">
        <v>2</v>
      </c>
      <c r="R284" s="3">
        <v>7.3</v>
      </c>
      <c r="S284" s="3">
        <v>300</v>
      </c>
      <c r="T284" s="3">
        <v>13</v>
      </c>
      <c r="U284" s="3">
        <v>11</v>
      </c>
      <c r="V284" s="3">
        <v>130</v>
      </c>
    </row>
    <row r="285" spans="1:22" ht="12.75">
      <c r="A285">
        <v>157</v>
      </c>
      <c r="B285" s="3">
        <v>866</v>
      </c>
      <c r="C285" s="2" t="s">
        <v>264</v>
      </c>
      <c r="F285">
        <v>35.6275</v>
      </c>
      <c r="G285">
        <v>-108.402222222222</v>
      </c>
      <c r="H285" t="s">
        <v>327</v>
      </c>
      <c r="I285">
        <v>953</v>
      </c>
      <c r="J285">
        <v>7007</v>
      </c>
      <c r="K285" s="4" t="s">
        <v>557</v>
      </c>
      <c r="L285" s="14">
        <v>27073</v>
      </c>
      <c r="M285" s="3">
        <v>8.3</v>
      </c>
      <c r="N285" s="3">
        <v>324</v>
      </c>
      <c r="O285" s="3">
        <v>38</v>
      </c>
      <c r="P285" s="3">
        <v>73</v>
      </c>
      <c r="Q285" s="3">
        <v>3</v>
      </c>
      <c r="R285" s="3">
        <v>8.5</v>
      </c>
      <c r="S285" s="3">
        <v>280</v>
      </c>
      <c r="T285" s="3">
        <v>0</v>
      </c>
      <c r="U285" s="3">
        <v>5.3</v>
      </c>
      <c r="V285" s="3">
        <v>48</v>
      </c>
    </row>
    <row r="286" spans="1:22" ht="12.75">
      <c r="A286">
        <v>158</v>
      </c>
      <c r="B286" s="3" t="s">
        <v>108</v>
      </c>
      <c r="C286" s="2" t="s">
        <v>264</v>
      </c>
      <c r="F286">
        <v>35.6611111111111</v>
      </c>
      <c r="G286">
        <v>-109.011666666667</v>
      </c>
      <c r="H286" t="s">
        <v>328</v>
      </c>
      <c r="I286">
        <v>1680</v>
      </c>
      <c r="J286">
        <v>6890</v>
      </c>
      <c r="K286" s="4" t="s">
        <v>557</v>
      </c>
      <c r="L286" s="14">
        <v>25920</v>
      </c>
      <c r="M286" s="3">
        <v>7.6</v>
      </c>
      <c r="N286" s="3">
        <v>287</v>
      </c>
      <c r="O286" s="3">
        <v>39</v>
      </c>
      <c r="P286" s="3">
        <v>62</v>
      </c>
      <c r="Q286" s="3">
        <v>4</v>
      </c>
      <c r="R286" s="3">
        <v>12</v>
      </c>
      <c r="S286" s="3">
        <v>210</v>
      </c>
      <c r="T286" s="3">
        <v>13</v>
      </c>
      <c r="U286" s="3">
        <v>9.9</v>
      </c>
      <c r="V286" s="3">
        <v>63</v>
      </c>
    </row>
    <row r="287" spans="1:22" ht="12.75">
      <c r="A287">
        <v>159</v>
      </c>
      <c r="B287" s="3" t="s">
        <v>109</v>
      </c>
      <c r="C287" s="2" t="s">
        <v>264</v>
      </c>
      <c r="F287">
        <v>35.3955555555556</v>
      </c>
      <c r="G287">
        <v>-107.749444444444</v>
      </c>
      <c r="H287" t="s">
        <v>329</v>
      </c>
      <c r="I287">
        <v>1500</v>
      </c>
      <c r="J287">
        <v>7080</v>
      </c>
      <c r="K287" s="4" t="s">
        <v>557</v>
      </c>
      <c r="L287" s="14">
        <v>23125</v>
      </c>
      <c r="M287" s="3">
        <v>7.8</v>
      </c>
      <c r="N287" s="3">
        <v>945</v>
      </c>
      <c r="O287" s="3">
        <v>53</v>
      </c>
      <c r="P287" s="3">
        <v>252</v>
      </c>
      <c r="Q287" s="3">
        <v>5.2</v>
      </c>
      <c r="R287" s="3">
        <v>13</v>
      </c>
      <c r="S287" s="3">
        <v>209</v>
      </c>
      <c r="T287" s="3">
        <v>0</v>
      </c>
      <c r="U287" s="3">
        <v>8.7</v>
      </c>
      <c r="V287" s="3">
        <v>536</v>
      </c>
    </row>
    <row r="288" spans="1:22" ht="12.75">
      <c r="A288">
        <v>160</v>
      </c>
      <c r="B288" s="3" t="s">
        <v>110</v>
      </c>
      <c r="C288" s="2" t="s">
        <v>264</v>
      </c>
      <c r="F288">
        <v>35.6136111111111</v>
      </c>
      <c r="G288">
        <v>-108.516111111111</v>
      </c>
      <c r="H288" t="s">
        <v>330</v>
      </c>
      <c r="I288">
        <v>318</v>
      </c>
      <c r="J288">
        <v>6850</v>
      </c>
      <c r="K288" s="4" t="s">
        <v>557</v>
      </c>
      <c r="L288" s="14">
        <v>27067</v>
      </c>
      <c r="M288" s="3">
        <v>8.1</v>
      </c>
      <c r="N288" s="3">
        <v>440</v>
      </c>
      <c r="O288" s="3">
        <v>80</v>
      </c>
      <c r="P288" s="3">
        <v>33</v>
      </c>
      <c r="Q288" s="3">
        <v>3</v>
      </c>
      <c r="R288" s="3">
        <v>22</v>
      </c>
      <c r="S288" s="3">
        <v>220</v>
      </c>
      <c r="T288" s="3">
        <v>17</v>
      </c>
      <c r="U288" s="3">
        <v>23</v>
      </c>
      <c r="V288" s="3">
        <v>75</v>
      </c>
    </row>
    <row r="289" spans="1:22" ht="12.75">
      <c r="A289">
        <v>161</v>
      </c>
      <c r="B289" s="3" t="s">
        <v>111</v>
      </c>
      <c r="C289" s="2" t="s">
        <v>264</v>
      </c>
      <c r="F289">
        <v>35.3955555555556</v>
      </c>
      <c r="G289">
        <v>-107.749444444444</v>
      </c>
      <c r="H289" t="s">
        <v>329</v>
      </c>
      <c r="I289">
        <v>1500</v>
      </c>
      <c r="J289">
        <v>7080</v>
      </c>
      <c r="K289" s="4" t="s">
        <v>557</v>
      </c>
      <c r="L289" s="14">
        <v>23137</v>
      </c>
      <c r="M289" s="3">
        <v>7.6</v>
      </c>
      <c r="N289" s="3">
        <v>1050</v>
      </c>
      <c r="O289" s="3">
        <v>100</v>
      </c>
      <c r="P289" s="3">
        <v>200</v>
      </c>
      <c r="Q289" s="3">
        <v>4</v>
      </c>
      <c r="R289" s="3">
        <v>33</v>
      </c>
      <c r="S289" s="3">
        <v>340</v>
      </c>
      <c r="T289" s="3">
        <v>0</v>
      </c>
      <c r="U289" s="3">
        <v>25</v>
      </c>
      <c r="V289" s="3">
        <v>500</v>
      </c>
    </row>
    <row r="290" spans="1:22" ht="12.75">
      <c r="A290">
        <v>162</v>
      </c>
      <c r="B290" s="3" t="s">
        <v>539</v>
      </c>
      <c r="C290" s="2" t="s">
        <v>549</v>
      </c>
      <c r="D290">
        <v>281429</v>
      </c>
      <c r="E290">
        <v>3895320</v>
      </c>
      <c r="I290">
        <v>450.1312335958</v>
      </c>
      <c r="J290">
        <v>6359.90813648294</v>
      </c>
      <c r="K290" s="4" t="s">
        <v>557</v>
      </c>
      <c r="L290" s="14">
        <v>34608</v>
      </c>
      <c r="M290" s="3">
        <v>8.05</v>
      </c>
      <c r="O290" s="3">
        <v>12.78</v>
      </c>
      <c r="P290" s="3">
        <v>192.5</v>
      </c>
      <c r="Q290" s="3">
        <v>2.72</v>
      </c>
      <c r="R290" s="3">
        <v>4.73</v>
      </c>
      <c r="S290" s="3">
        <v>362.38</v>
      </c>
      <c r="U290" s="3">
        <v>15</v>
      </c>
      <c r="V290" s="3">
        <v>163.2</v>
      </c>
    </row>
    <row r="291" spans="1:22" ht="12.75">
      <c r="A291">
        <v>163</v>
      </c>
      <c r="B291" s="3" t="s">
        <v>540</v>
      </c>
      <c r="C291" s="2" t="s">
        <v>549</v>
      </c>
      <c r="D291">
        <v>282401</v>
      </c>
      <c r="E291">
        <v>3898401</v>
      </c>
      <c r="I291">
        <v>759.842519685039</v>
      </c>
      <c r="J291">
        <v>6459.97375328084</v>
      </c>
      <c r="K291" s="4" t="s">
        <v>557</v>
      </c>
      <c r="L291" s="14">
        <v>34608</v>
      </c>
      <c r="M291" s="3">
        <v>7.94</v>
      </c>
      <c r="O291" s="3">
        <v>8.47</v>
      </c>
      <c r="P291" s="3">
        <v>68.17</v>
      </c>
      <c r="Q291" s="3">
        <v>2.01</v>
      </c>
      <c r="R291" s="3">
        <v>3.23</v>
      </c>
      <c r="S291" s="3">
        <v>213.53</v>
      </c>
      <c r="U291" s="3">
        <v>7.8</v>
      </c>
      <c r="V291" s="3">
        <v>23</v>
      </c>
    </row>
    <row r="292" spans="1:22" ht="12.75">
      <c r="A292">
        <v>164</v>
      </c>
      <c r="B292" s="3" t="s">
        <v>542</v>
      </c>
      <c r="C292" s="2" t="s">
        <v>549</v>
      </c>
      <c r="D292">
        <v>285438</v>
      </c>
      <c r="E292">
        <v>3897475</v>
      </c>
      <c r="I292">
        <v>475.0656167979</v>
      </c>
      <c r="J292">
        <v>6354.98687664042</v>
      </c>
      <c r="K292" s="4" t="s">
        <v>557</v>
      </c>
      <c r="L292" s="14">
        <v>34516</v>
      </c>
      <c r="M292" s="3">
        <v>8.26</v>
      </c>
      <c r="O292" s="3">
        <v>3.34</v>
      </c>
      <c r="P292" s="3">
        <v>307</v>
      </c>
      <c r="Q292" s="3">
        <v>6.37</v>
      </c>
      <c r="R292" s="3">
        <v>1.35</v>
      </c>
      <c r="S292" s="3">
        <v>464.48</v>
      </c>
      <c r="U292" s="3">
        <v>13.9</v>
      </c>
      <c r="V292" s="3">
        <v>225.6</v>
      </c>
    </row>
    <row r="293" spans="1:22" ht="12.75">
      <c r="A293">
        <v>165</v>
      </c>
      <c r="B293" s="3" t="s">
        <v>543</v>
      </c>
      <c r="C293" s="2" t="s">
        <v>549</v>
      </c>
      <c r="D293">
        <v>285438</v>
      </c>
      <c r="E293">
        <v>3897475</v>
      </c>
      <c r="I293">
        <v>653.871391076116</v>
      </c>
      <c r="J293">
        <v>6354.98687664042</v>
      </c>
      <c r="K293" s="4" t="s">
        <v>557</v>
      </c>
      <c r="L293" s="14">
        <v>34516</v>
      </c>
      <c r="M293" s="3">
        <v>8.17</v>
      </c>
      <c r="O293" s="3">
        <v>4.98</v>
      </c>
      <c r="P293" s="3">
        <v>247.2</v>
      </c>
      <c r="Q293" s="3">
        <v>2.17</v>
      </c>
      <c r="R293" s="3">
        <v>0.77</v>
      </c>
      <c r="S293" s="3">
        <v>585.8</v>
      </c>
      <c r="U293" s="3">
        <v>5.3</v>
      </c>
      <c r="V293" s="3">
        <v>80.8</v>
      </c>
    </row>
    <row r="294" spans="1:22" ht="12.75">
      <c r="A294">
        <v>166</v>
      </c>
      <c r="B294" s="3" t="s">
        <v>544</v>
      </c>
      <c r="C294" s="2" t="s">
        <v>549</v>
      </c>
      <c r="D294">
        <v>285438</v>
      </c>
      <c r="E294">
        <v>3897475</v>
      </c>
      <c r="I294">
        <v>538.713910761155</v>
      </c>
      <c r="J294">
        <v>6354.98687664042</v>
      </c>
      <c r="K294" s="4" t="s">
        <v>557</v>
      </c>
      <c r="L294" s="14">
        <v>34516</v>
      </c>
      <c r="M294" s="3">
        <v>8.46</v>
      </c>
      <c r="O294" s="3">
        <v>17.43</v>
      </c>
      <c r="P294" s="3">
        <v>355.1</v>
      </c>
      <c r="Q294" s="3">
        <v>1.71</v>
      </c>
      <c r="R294" s="3">
        <v>6.61</v>
      </c>
      <c r="S294" s="3">
        <v>535.89</v>
      </c>
      <c r="U294" s="3">
        <v>11.2</v>
      </c>
      <c r="V294" s="3">
        <v>370.4</v>
      </c>
    </row>
    <row r="295" spans="1:22" ht="12.75">
      <c r="A295">
        <v>167</v>
      </c>
      <c r="B295" s="3" t="s">
        <v>545</v>
      </c>
      <c r="C295" s="2" t="s">
        <v>549</v>
      </c>
      <c r="D295">
        <v>386500</v>
      </c>
      <c r="E295">
        <v>3896415</v>
      </c>
      <c r="I295">
        <v>188.320209973753</v>
      </c>
      <c r="J295">
        <v>6219.81627296588</v>
      </c>
      <c r="K295" s="4" t="s">
        <v>557</v>
      </c>
      <c r="L295" s="14">
        <v>34455</v>
      </c>
      <c r="M295" s="3">
        <v>7.9</v>
      </c>
      <c r="O295" s="3">
        <v>7.97</v>
      </c>
      <c r="P295" s="3">
        <v>568.3</v>
      </c>
      <c r="Q295" s="3">
        <v>3.36</v>
      </c>
      <c r="R295" s="3">
        <v>2.83</v>
      </c>
      <c r="S295" s="3">
        <v>653.48</v>
      </c>
      <c r="U295" s="3">
        <v>34.2</v>
      </c>
      <c r="V295" s="3">
        <v>409.4</v>
      </c>
    </row>
    <row r="296" spans="1:22" ht="12.75">
      <c r="A296">
        <v>168</v>
      </c>
      <c r="B296" s="3" t="s">
        <v>546</v>
      </c>
      <c r="C296" s="2" t="s">
        <v>549</v>
      </c>
      <c r="D296">
        <v>386500</v>
      </c>
      <c r="E296">
        <v>3896750</v>
      </c>
      <c r="I296">
        <v>257.54593175853</v>
      </c>
      <c r="J296">
        <v>6275.2624671916</v>
      </c>
      <c r="K296" s="4" t="s">
        <v>557</v>
      </c>
      <c r="L296" s="14">
        <v>34455</v>
      </c>
      <c r="M296" s="3">
        <v>7.8</v>
      </c>
      <c r="O296" s="3">
        <v>10.06</v>
      </c>
      <c r="P296" s="3">
        <v>527.1</v>
      </c>
      <c r="Q296" s="3">
        <v>4.1</v>
      </c>
      <c r="R296" s="3">
        <v>9.77</v>
      </c>
      <c r="S296" s="3">
        <v>664.11</v>
      </c>
      <c r="U296" s="3">
        <v>305.4</v>
      </c>
      <c r="V296" s="3">
        <v>260.3</v>
      </c>
    </row>
    <row r="297" spans="1:22" ht="12.75">
      <c r="A297">
        <v>169</v>
      </c>
      <c r="B297" s="3" t="s">
        <v>547</v>
      </c>
      <c r="C297" s="2" t="s">
        <v>549</v>
      </c>
      <c r="D297">
        <v>286650</v>
      </c>
      <c r="E297">
        <v>3896575</v>
      </c>
      <c r="I297">
        <v>209.97375328084</v>
      </c>
      <c r="J297">
        <v>6240.15748031496</v>
      </c>
      <c r="K297" s="4" t="s">
        <v>557</v>
      </c>
      <c r="L297" s="14">
        <v>34455</v>
      </c>
      <c r="M297" s="3">
        <v>8.1</v>
      </c>
      <c r="O297" s="3">
        <v>7.97</v>
      </c>
      <c r="P297" s="3">
        <v>568.3</v>
      </c>
      <c r="Q297" s="3">
        <v>3.36</v>
      </c>
      <c r="R297" s="3">
        <v>2.83</v>
      </c>
      <c r="S297" s="3">
        <v>746.01</v>
      </c>
      <c r="U297" s="3">
        <v>42.6</v>
      </c>
      <c r="V297" s="3">
        <v>588.9</v>
      </c>
    </row>
    <row r="298" spans="1:22" ht="12.75">
      <c r="A298">
        <v>170</v>
      </c>
      <c r="B298" s="3" t="s">
        <v>548</v>
      </c>
      <c r="C298" s="2" t="s">
        <v>549</v>
      </c>
      <c r="D298">
        <v>286875</v>
      </c>
      <c r="E298">
        <v>3896975</v>
      </c>
      <c r="I298">
        <v>329.724409448819</v>
      </c>
      <c r="J298">
        <v>6342.19160104987</v>
      </c>
      <c r="K298" s="4" t="s">
        <v>557</v>
      </c>
      <c r="L298" s="14">
        <v>34455</v>
      </c>
      <c r="M298" s="3">
        <v>8.1</v>
      </c>
      <c r="O298" s="3">
        <v>13</v>
      </c>
      <c r="P298" s="3">
        <v>724.3</v>
      </c>
      <c r="Q298" s="3">
        <v>4.3</v>
      </c>
      <c r="R298" s="3">
        <v>4.47</v>
      </c>
      <c r="S298" s="3">
        <v>612.67</v>
      </c>
      <c r="U298" s="3">
        <v>61.4</v>
      </c>
      <c r="V298" s="3">
        <v>1131.8</v>
      </c>
    </row>
    <row r="299" spans="2:22" ht="12.75">
      <c r="B299" s="3" t="s">
        <v>807</v>
      </c>
      <c r="C299" t="s">
        <v>785</v>
      </c>
      <c r="F299">
        <v>36.2597</v>
      </c>
      <c r="G299">
        <v>-107.3423</v>
      </c>
      <c r="H299" t="s">
        <v>808</v>
      </c>
      <c r="I299">
        <v>4715</v>
      </c>
      <c r="J299">
        <v>6725</v>
      </c>
      <c r="K299" s="3" t="s">
        <v>557</v>
      </c>
      <c r="L299" s="1">
        <v>26861</v>
      </c>
      <c r="M299">
        <v>7.6</v>
      </c>
      <c r="N299">
        <v>5108</v>
      </c>
      <c r="O299">
        <v>420</v>
      </c>
      <c r="P299">
        <v>1550</v>
      </c>
      <c r="Q299"/>
      <c r="R299">
        <v>70</v>
      </c>
      <c r="S299">
        <v>260</v>
      </c>
      <c r="T299"/>
      <c r="U299">
        <v>1222</v>
      </c>
      <c r="V299">
        <v>1800</v>
      </c>
    </row>
    <row r="300" spans="2:22" ht="12.75">
      <c r="B300" s="3" t="s">
        <v>854</v>
      </c>
      <c r="C300" s="19" t="s">
        <v>785</v>
      </c>
      <c r="F300">
        <v>36.34647</v>
      </c>
      <c r="G300">
        <v>-107.46897</v>
      </c>
      <c r="H300" t="s">
        <v>859</v>
      </c>
      <c r="I300">
        <v>2280</v>
      </c>
      <c r="J300">
        <v>6450</v>
      </c>
      <c r="K300" s="3" t="s">
        <v>865</v>
      </c>
      <c r="L300" s="1">
        <v>32853</v>
      </c>
      <c r="M300">
        <v>8.32</v>
      </c>
      <c r="N300">
        <v>17400</v>
      </c>
      <c r="O300">
        <v>241</v>
      </c>
      <c r="P300">
        <v>6320</v>
      </c>
      <c r="Q300"/>
      <c r="R300">
        <v>24</v>
      </c>
      <c r="S300">
        <v>1220</v>
      </c>
      <c r="T300"/>
      <c r="U300">
        <v>9585</v>
      </c>
      <c r="V300">
        <v>0</v>
      </c>
    </row>
    <row r="301" spans="2:22" ht="12.75">
      <c r="B301" s="3" t="s">
        <v>855</v>
      </c>
      <c r="C301" s="19" t="s">
        <v>785</v>
      </c>
      <c r="F301">
        <v>36.42462</v>
      </c>
      <c r="G301">
        <v>-107.28887</v>
      </c>
      <c r="H301" t="s">
        <v>860</v>
      </c>
      <c r="I301">
        <v>3386</v>
      </c>
      <c r="J301">
        <v>6837</v>
      </c>
      <c r="K301" s="3" t="s">
        <v>865</v>
      </c>
      <c r="L301" s="1">
        <v>32890</v>
      </c>
      <c r="M301">
        <v>6.93</v>
      </c>
      <c r="N301">
        <v>40900</v>
      </c>
      <c r="O301">
        <v>241</v>
      </c>
      <c r="P301">
        <v>15567</v>
      </c>
      <c r="Q301"/>
      <c r="R301">
        <v>39</v>
      </c>
      <c r="S301">
        <v>915</v>
      </c>
      <c r="T301"/>
      <c r="U301">
        <v>24140</v>
      </c>
      <c r="V301">
        <v>0</v>
      </c>
    </row>
    <row r="302" spans="2:22" ht="12.75">
      <c r="B302" s="3" t="s">
        <v>856</v>
      </c>
      <c r="C302" s="19" t="s">
        <v>785</v>
      </c>
      <c r="F302">
        <v>36.51278</v>
      </c>
      <c r="G302">
        <v>-107.78123</v>
      </c>
      <c r="H302" t="s">
        <v>861</v>
      </c>
      <c r="I302">
        <v>2155</v>
      </c>
      <c r="J302">
        <v>6327</v>
      </c>
      <c r="K302" s="3" t="s">
        <v>865</v>
      </c>
      <c r="L302" s="1">
        <v>32795</v>
      </c>
      <c r="M302">
        <v>6.83</v>
      </c>
      <c r="N302">
        <v>53000</v>
      </c>
      <c r="O302">
        <v>561</v>
      </c>
      <c r="P302">
        <v>19500</v>
      </c>
      <c r="Q302"/>
      <c r="R302">
        <v>365</v>
      </c>
      <c r="S302">
        <v>793</v>
      </c>
      <c r="T302"/>
      <c r="U302">
        <v>31728</v>
      </c>
      <c r="V302">
        <v>0</v>
      </c>
    </row>
    <row r="303" spans="2:22" ht="12.75">
      <c r="B303" s="3" t="s">
        <v>857</v>
      </c>
      <c r="C303" s="19" t="s">
        <v>785</v>
      </c>
      <c r="F303">
        <v>36.2657051653994</v>
      </c>
      <c r="G303">
        <v>-107.441516540624</v>
      </c>
      <c r="H303" t="s">
        <v>862</v>
      </c>
      <c r="I303">
        <v>2161</v>
      </c>
      <c r="J303">
        <v>6619</v>
      </c>
      <c r="K303" s="3" t="s">
        <v>865</v>
      </c>
      <c r="L303" s="1">
        <v>32793</v>
      </c>
      <c r="M303">
        <v>7.26</v>
      </c>
      <c r="N303">
        <v>45350</v>
      </c>
      <c r="O303">
        <v>561</v>
      </c>
      <c r="P303">
        <v>16652</v>
      </c>
      <c r="Q303"/>
      <c r="R303">
        <v>219</v>
      </c>
      <c r="S303">
        <v>1525</v>
      </c>
      <c r="T303"/>
      <c r="U303">
        <v>26410</v>
      </c>
      <c r="V303">
        <v>0</v>
      </c>
    </row>
    <row r="304" spans="2:22" ht="12.75">
      <c r="B304" s="3" t="s">
        <v>857</v>
      </c>
      <c r="C304" s="19" t="s">
        <v>785</v>
      </c>
      <c r="F304">
        <v>36.2657051653994</v>
      </c>
      <c r="G304">
        <v>-107.441516540624</v>
      </c>
      <c r="H304" t="s">
        <v>862</v>
      </c>
      <c r="I304">
        <v>2161</v>
      </c>
      <c r="J304">
        <v>6619</v>
      </c>
      <c r="K304" s="3" t="s">
        <v>865</v>
      </c>
      <c r="L304" s="1">
        <v>32888</v>
      </c>
      <c r="M304">
        <v>6.6</v>
      </c>
      <c r="N304">
        <v>35500</v>
      </c>
      <c r="O304">
        <v>721</v>
      </c>
      <c r="P304">
        <v>12687</v>
      </c>
      <c r="Q304"/>
      <c r="R304">
        <v>194</v>
      </c>
      <c r="S304">
        <v>976</v>
      </c>
      <c r="T304"/>
      <c r="U304">
        <v>20945</v>
      </c>
      <c r="V304">
        <v>0</v>
      </c>
    </row>
    <row r="305" spans="3:22" ht="12.75">
      <c r="C305" s="19" t="s">
        <v>785</v>
      </c>
      <c r="F305">
        <v>36.438</v>
      </c>
      <c r="G305">
        <v>-107.154</v>
      </c>
      <c r="H305" t="s">
        <v>863</v>
      </c>
      <c r="I305">
        <v>4107</v>
      </c>
      <c r="J305">
        <v>7374</v>
      </c>
      <c r="K305" s="3" t="s">
        <v>865</v>
      </c>
      <c r="L305" s="1">
        <v>32853</v>
      </c>
      <c r="M305">
        <v>6.53</v>
      </c>
      <c r="N305">
        <v>47770</v>
      </c>
      <c r="O305">
        <v>1804</v>
      </c>
      <c r="P305">
        <v>16419</v>
      </c>
      <c r="Q305"/>
      <c r="R305">
        <v>146</v>
      </c>
      <c r="S305">
        <v>549</v>
      </c>
      <c r="T305"/>
      <c r="U305">
        <v>28755</v>
      </c>
      <c r="V305">
        <v>0</v>
      </c>
    </row>
    <row r="306" spans="2:22" ht="12.75">
      <c r="B306" s="3" t="s">
        <v>858</v>
      </c>
      <c r="C306" s="19" t="s">
        <v>785</v>
      </c>
      <c r="F306">
        <v>36.40951</v>
      </c>
      <c r="G306">
        <v>-107.15305</v>
      </c>
      <c r="H306" t="s">
        <v>864</v>
      </c>
      <c r="I306">
        <v>3837</v>
      </c>
      <c r="J306">
        <v>7145</v>
      </c>
      <c r="K306" s="3" t="s">
        <v>865</v>
      </c>
      <c r="L306" s="1">
        <v>33004</v>
      </c>
      <c r="M306">
        <v>7</v>
      </c>
      <c r="N306">
        <v>15528</v>
      </c>
      <c r="O306">
        <v>120</v>
      </c>
      <c r="P306">
        <v>5644</v>
      </c>
      <c r="Q306">
        <v>150</v>
      </c>
      <c r="R306">
        <v>51</v>
      </c>
      <c r="S306">
        <v>488</v>
      </c>
      <c r="T306"/>
      <c r="U306">
        <v>8500</v>
      </c>
      <c r="V306">
        <v>575</v>
      </c>
    </row>
    <row r="307" spans="2:22" ht="12.75">
      <c r="B307" s="3" t="s">
        <v>858</v>
      </c>
      <c r="C307" s="19" t="s">
        <v>785</v>
      </c>
      <c r="F307">
        <v>36.40951</v>
      </c>
      <c r="G307">
        <v>-107.15305</v>
      </c>
      <c r="H307" t="s">
        <v>864</v>
      </c>
      <c r="I307">
        <v>3837</v>
      </c>
      <c r="J307">
        <v>7145</v>
      </c>
      <c r="K307" s="3" t="s">
        <v>865</v>
      </c>
      <c r="L307" s="1">
        <v>33000</v>
      </c>
      <c r="M307">
        <v>7</v>
      </c>
      <c r="N307">
        <v>13148</v>
      </c>
      <c r="O307">
        <v>180</v>
      </c>
      <c r="P307">
        <v>4667</v>
      </c>
      <c r="Q307">
        <v>150</v>
      </c>
      <c r="R307">
        <v>49</v>
      </c>
      <c r="S307">
        <v>427</v>
      </c>
      <c r="T307"/>
      <c r="U307">
        <v>7200</v>
      </c>
      <c r="V307">
        <v>475</v>
      </c>
    </row>
    <row r="308" spans="2:22" ht="12.75">
      <c r="B308" t="s">
        <v>882</v>
      </c>
      <c r="C308" s="11" t="s">
        <v>888</v>
      </c>
      <c r="F308" s="3">
        <v>36.834</v>
      </c>
      <c r="G308">
        <v>-107.60567</v>
      </c>
      <c r="I308">
        <v>3216</v>
      </c>
      <c r="K308" t="s">
        <v>865</v>
      </c>
      <c r="L308" s="1">
        <v>32874</v>
      </c>
      <c r="M308">
        <v>7.62</v>
      </c>
      <c r="N308" s="24">
        <v>21970</v>
      </c>
      <c r="O308">
        <v>37.7</v>
      </c>
      <c r="P308" s="24">
        <v>6160</v>
      </c>
      <c r="Q308">
        <v>19.5</v>
      </c>
      <c r="R308">
        <v>27.4</v>
      </c>
      <c r="S308" s="24">
        <v>14601</v>
      </c>
      <c r="T308"/>
      <c r="U308" s="24">
        <v>1000</v>
      </c>
      <c r="V308">
        <v>5</v>
      </c>
    </row>
    <row r="309" spans="2:22" ht="12.75">
      <c r="B309" t="s">
        <v>883</v>
      </c>
      <c r="C309" s="11" t="s">
        <v>888</v>
      </c>
      <c r="F309" s="3">
        <v>36.90409</v>
      </c>
      <c r="G309">
        <v>-107.5819</v>
      </c>
      <c r="I309">
        <v>3346</v>
      </c>
      <c r="K309" t="s">
        <v>865</v>
      </c>
      <c r="L309" s="1">
        <v>32874</v>
      </c>
      <c r="M309">
        <v>7.89</v>
      </c>
      <c r="N309" s="24">
        <v>13030</v>
      </c>
      <c r="O309">
        <v>24.4</v>
      </c>
      <c r="P309" s="24">
        <v>3560</v>
      </c>
      <c r="Q309">
        <v>13.2</v>
      </c>
      <c r="R309">
        <v>17.3</v>
      </c>
      <c r="S309" s="24">
        <v>8940</v>
      </c>
      <c r="T309"/>
      <c r="U309">
        <v>396</v>
      </c>
      <c r="V309">
        <v>5</v>
      </c>
    </row>
    <row r="310" spans="2:22" ht="12.75">
      <c r="B310" t="s">
        <v>884</v>
      </c>
      <c r="C310" s="11" t="s">
        <v>888</v>
      </c>
      <c r="F310" s="3">
        <v>36.94456</v>
      </c>
      <c r="G310">
        <v>-107.8837</v>
      </c>
      <c r="I310">
        <v>2813</v>
      </c>
      <c r="K310" t="s">
        <v>865</v>
      </c>
      <c r="L310" s="1">
        <v>32874</v>
      </c>
      <c r="M310">
        <v>8.06</v>
      </c>
      <c r="N310" s="24">
        <v>20110</v>
      </c>
      <c r="O310">
        <v>23.6</v>
      </c>
      <c r="P310" s="24">
        <v>5820</v>
      </c>
      <c r="Q310">
        <v>33.3</v>
      </c>
      <c r="R310">
        <v>15.5</v>
      </c>
      <c r="S310" s="24">
        <v>12883</v>
      </c>
      <c r="T310"/>
      <c r="U310" s="24">
        <v>1240</v>
      </c>
      <c r="V310">
        <v>5</v>
      </c>
    </row>
    <row r="311" spans="2:22" ht="12.75">
      <c r="B311" t="s">
        <v>885</v>
      </c>
      <c r="C311" s="11" t="s">
        <v>888</v>
      </c>
      <c r="F311" s="3">
        <v>36.82871</v>
      </c>
      <c r="G311">
        <v>-107.78</v>
      </c>
      <c r="I311">
        <v>2944</v>
      </c>
      <c r="K311" t="s">
        <v>865</v>
      </c>
      <c r="L311" s="1">
        <v>32874</v>
      </c>
      <c r="M311">
        <v>8.02</v>
      </c>
      <c r="N311" s="24">
        <v>28210</v>
      </c>
      <c r="O311">
        <v>28.1</v>
      </c>
      <c r="P311" s="24">
        <v>8140</v>
      </c>
      <c r="Q311">
        <v>53.1</v>
      </c>
      <c r="R311">
        <v>15.1</v>
      </c>
      <c r="S311" s="24">
        <v>17295</v>
      </c>
      <c r="T311"/>
      <c r="U311" s="24">
        <v>2550</v>
      </c>
      <c r="V311">
        <v>5</v>
      </c>
    </row>
    <row r="312" spans="2:22" ht="12.75">
      <c r="B312" t="s">
        <v>886</v>
      </c>
      <c r="C312" s="11" t="s">
        <v>888</v>
      </c>
      <c r="F312" s="3">
        <v>36.36172</v>
      </c>
      <c r="G312">
        <v>-108.058225</v>
      </c>
      <c r="I312">
        <v>1092</v>
      </c>
      <c r="K312" t="s">
        <v>865</v>
      </c>
      <c r="L312" s="1">
        <v>32874</v>
      </c>
      <c r="M312">
        <v>7.39</v>
      </c>
      <c r="N312" s="24">
        <v>14330</v>
      </c>
      <c r="O312">
        <v>128</v>
      </c>
      <c r="P312" s="24">
        <v>5290</v>
      </c>
      <c r="Q312">
        <v>22.5</v>
      </c>
      <c r="R312">
        <v>36.4</v>
      </c>
      <c r="S312">
        <v>722</v>
      </c>
      <c r="T312"/>
      <c r="U312" s="24">
        <v>8090</v>
      </c>
      <c r="V312">
        <v>5</v>
      </c>
    </row>
    <row r="313" spans="2:22" ht="12.75">
      <c r="B313" t="s">
        <v>887</v>
      </c>
      <c r="C313" s="11" t="s">
        <v>888</v>
      </c>
      <c r="F313" s="3">
        <v>36.50308</v>
      </c>
      <c r="G313">
        <v>-108.23528</v>
      </c>
      <c r="I313">
        <v>1427</v>
      </c>
      <c r="K313" t="s">
        <v>865</v>
      </c>
      <c r="L313" s="1">
        <v>32874</v>
      </c>
      <c r="M313">
        <v>7.33</v>
      </c>
      <c r="N313" s="24">
        <v>16190</v>
      </c>
      <c r="O313">
        <v>246</v>
      </c>
      <c r="P313" s="24">
        <v>5750</v>
      </c>
      <c r="Q313">
        <v>27.5</v>
      </c>
      <c r="R313">
        <v>57.7</v>
      </c>
      <c r="S313">
        <v>468</v>
      </c>
      <c r="T313"/>
      <c r="U313" s="24">
        <v>9590</v>
      </c>
      <c r="V313">
        <v>10.4</v>
      </c>
    </row>
    <row r="314" spans="1:22" ht="12.75">
      <c r="A314">
        <v>171</v>
      </c>
      <c r="B314" s="3">
        <v>1478</v>
      </c>
      <c r="C314" s="2" t="s">
        <v>264</v>
      </c>
      <c r="F314">
        <v>36.1491666666667</v>
      </c>
      <c r="G314">
        <v>-107.886111111111</v>
      </c>
      <c r="H314" t="s">
        <v>331</v>
      </c>
      <c r="I314">
        <v>59</v>
      </c>
      <c r="J314">
        <v>6300</v>
      </c>
      <c r="K314" s="3" t="s">
        <v>558</v>
      </c>
      <c r="L314" s="14">
        <v>28355</v>
      </c>
      <c r="M314" s="3">
        <v>12.4</v>
      </c>
      <c r="N314" s="3">
        <v>3550</v>
      </c>
      <c r="O314" s="3">
        <v>320</v>
      </c>
      <c r="P314" s="3">
        <v>1200</v>
      </c>
      <c r="Q314" s="3">
        <v>470</v>
      </c>
      <c r="R314" s="3">
        <v>0.1</v>
      </c>
      <c r="S314" s="3">
        <v>0</v>
      </c>
      <c r="T314" s="3">
        <v>190</v>
      </c>
      <c r="U314" s="3">
        <v>120</v>
      </c>
      <c r="V314" s="3">
        <v>24</v>
      </c>
    </row>
    <row r="315" spans="1:22" ht="12.75">
      <c r="A315">
        <v>172</v>
      </c>
      <c r="B315" s="3" t="s">
        <v>112</v>
      </c>
      <c r="C315" s="2" t="s">
        <v>264</v>
      </c>
      <c r="F315">
        <v>36.1261111111111</v>
      </c>
      <c r="G315">
        <v>-107.875277777778</v>
      </c>
      <c r="H315" t="s">
        <v>332</v>
      </c>
      <c r="I315">
        <v>185</v>
      </c>
      <c r="J315">
        <v>6300</v>
      </c>
      <c r="K315" s="3" t="s">
        <v>558</v>
      </c>
      <c r="L315" s="14">
        <v>28445</v>
      </c>
      <c r="M315" s="3">
        <v>9.9</v>
      </c>
      <c r="N315" s="3">
        <v>1970</v>
      </c>
      <c r="O315" s="3">
        <v>3.6</v>
      </c>
      <c r="P315" s="3">
        <v>720</v>
      </c>
      <c r="Q315" s="3">
        <v>5.6</v>
      </c>
      <c r="R315" s="3">
        <v>0.2</v>
      </c>
      <c r="S315" s="3">
        <v>940</v>
      </c>
      <c r="T315" s="3">
        <v>500</v>
      </c>
      <c r="U315" s="3">
        <v>62</v>
      </c>
      <c r="V315" s="3">
        <v>190</v>
      </c>
    </row>
    <row r="316" spans="1:22" ht="12.75">
      <c r="A316">
        <v>173</v>
      </c>
      <c r="B316" s="3" t="s">
        <v>113</v>
      </c>
      <c r="C316" s="2" t="s">
        <v>264</v>
      </c>
      <c r="F316">
        <v>36.1397222222222</v>
      </c>
      <c r="G316">
        <v>-107.911111111111</v>
      </c>
      <c r="H316" t="s">
        <v>333</v>
      </c>
      <c r="I316">
        <v>190</v>
      </c>
      <c r="J316">
        <v>6330</v>
      </c>
      <c r="K316" s="3" t="s">
        <v>558</v>
      </c>
      <c r="L316" s="14">
        <v>28544</v>
      </c>
      <c r="M316" s="3">
        <v>10.2</v>
      </c>
      <c r="N316" s="3">
        <v>2040</v>
      </c>
      <c r="O316" s="3">
        <v>5.6</v>
      </c>
      <c r="P316" s="3">
        <v>800</v>
      </c>
      <c r="Q316" s="3">
        <v>12</v>
      </c>
      <c r="R316" s="3">
        <v>0.2</v>
      </c>
      <c r="S316" s="3">
        <v>248</v>
      </c>
      <c r="T316" s="3">
        <v>713</v>
      </c>
      <c r="U316" s="3">
        <v>200</v>
      </c>
      <c r="V316" s="3">
        <v>140</v>
      </c>
    </row>
    <row r="317" spans="1:22" ht="12.75">
      <c r="A317">
        <v>174</v>
      </c>
      <c r="B317" s="3" t="s">
        <v>114</v>
      </c>
      <c r="C317" s="2" t="s">
        <v>264</v>
      </c>
      <c r="F317">
        <v>36.7972222222222</v>
      </c>
      <c r="G317">
        <v>-108.363055555556</v>
      </c>
      <c r="H317" t="s">
        <v>334</v>
      </c>
      <c r="I317">
        <v>582</v>
      </c>
      <c r="J317">
        <v>5330</v>
      </c>
      <c r="K317" s="3" t="s">
        <v>558</v>
      </c>
      <c r="L317" s="14">
        <v>28633</v>
      </c>
      <c r="M317" s="3">
        <v>11.9</v>
      </c>
      <c r="N317" s="3">
        <v>7100</v>
      </c>
      <c r="O317" s="3">
        <v>41</v>
      </c>
      <c r="P317" s="3">
        <v>2900</v>
      </c>
      <c r="Q317" s="3">
        <v>25</v>
      </c>
      <c r="R317" s="3">
        <v>0.3</v>
      </c>
      <c r="S317" s="3">
        <v>0</v>
      </c>
      <c r="T317" s="3">
        <v>190</v>
      </c>
      <c r="U317" s="3">
        <v>3300</v>
      </c>
      <c r="V317" s="3">
        <v>290</v>
      </c>
    </row>
    <row r="318" spans="1:22" ht="12.75">
      <c r="A318">
        <v>175</v>
      </c>
      <c r="B318" s="3" t="s">
        <v>115</v>
      </c>
      <c r="C318" s="2" t="s">
        <v>264</v>
      </c>
      <c r="F318">
        <v>36.1316666666667</v>
      </c>
      <c r="G318">
        <v>-107.847777777778</v>
      </c>
      <c r="H318" t="s">
        <v>335</v>
      </c>
      <c r="I318">
        <v>130</v>
      </c>
      <c r="J318">
        <v>6340</v>
      </c>
      <c r="K318" s="3" t="s">
        <v>558</v>
      </c>
      <c r="L318" s="14">
        <v>28445</v>
      </c>
      <c r="M318" s="3">
        <v>9</v>
      </c>
      <c r="N318" s="3">
        <v>838</v>
      </c>
      <c r="O318" s="3">
        <v>3.8</v>
      </c>
      <c r="P318" s="3">
        <v>310</v>
      </c>
      <c r="Q318" s="3">
        <v>2.5</v>
      </c>
      <c r="R318" s="3">
        <v>0.4</v>
      </c>
      <c r="S318" s="3">
        <v>510</v>
      </c>
      <c r="T318" s="3">
        <v>45</v>
      </c>
      <c r="U318" s="3">
        <v>8.7</v>
      </c>
      <c r="V318" s="3">
        <v>200</v>
      </c>
    </row>
    <row r="319" spans="1:22" ht="12.75">
      <c r="A319">
        <v>176</v>
      </c>
      <c r="B319" s="3" t="s">
        <v>116</v>
      </c>
      <c r="C319" s="2" t="s">
        <v>264</v>
      </c>
      <c r="F319">
        <v>36.1397222222222</v>
      </c>
      <c r="G319">
        <v>-107.911111111111</v>
      </c>
      <c r="H319" t="s">
        <v>333</v>
      </c>
      <c r="I319">
        <v>190</v>
      </c>
      <c r="J319">
        <v>6330</v>
      </c>
      <c r="K319" s="3" t="s">
        <v>558</v>
      </c>
      <c r="L319" s="14">
        <v>28354</v>
      </c>
      <c r="M319" s="3">
        <v>9.8</v>
      </c>
      <c r="N319" s="3">
        <v>1750</v>
      </c>
      <c r="O319" s="3">
        <v>1.9</v>
      </c>
      <c r="P319" s="3">
        <v>660</v>
      </c>
      <c r="Q319" s="3">
        <v>9.7</v>
      </c>
      <c r="R319" s="3">
        <v>0.4</v>
      </c>
      <c r="S319" s="3">
        <v>300</v>
      </c>
      <c r="T319" s="3">
        <v>330</v>
      </c>
      <c r="U319" s="3">
        <v>110</v>
      </c>
      <c r="V319" s="3">
        <v>460</v>
      </c>
    </row>
    <row r="320" spans="1:22" ht="12.75">
      <c r="A320">
        <v>177</v>
      </c>
      <c r="B320" s="3" t="s">
        <v>117</v>
      </c>
      <c r="C320" s="2" t="s">
        <v>264</v>
      </c>
      <c r="F320">
        <v>36.1316666666667</v>
      </c>
      <c r="G320">
        <v>-107.847777777778</v>
      </c>
      <c r="H320" t="s">
        <v>335</v>
      </c>
      <c r="I320">
        <v>130</v>
      </c>
      <c r="J320">
        <v>6340</v>
      </c>
      <c r="K320" s="3" t="s">
        <v>558</v>
      </c>
      <c r="L320" s="14">
        <v>28635</v>
      </c>
      <c r="M320" s="3">
        <v>8.5</v>
      </c>
      <c r="N320" s="3">
        <v>725</v>
      </c>
      <c r="O320" s="3">
        <v>1.7</v>
      </c>
      <c r="P320" s="3">
        <v>280</v>
      </c>
      <c r="Q320" s="3">
        <v>2.2</v>
      </c>
      <c r="R320" s="3">
        <v>0.8</v>
      </c>
      <c r="S320" s="3">
        <v>486</v>
      </c>
      <c r="T320" s="3">
        <v>10</v>
      </c>
      <c r="U320" s="3">
        <v>7.2</v>
      </c>
      <c r="V320" s="3">
        <v>170</v>
      </c>
    </row>
    <row r="321" spans="1:22" ht="12.75">
      <c r="A321">
        <v>178</v>
      </c>
      <c r="B321" s="3" t="s">
        <v>118</v>
      </c>
      <c r="C321" s="2" t="s">
        <v>264</v>
      </c>
      <c r="F321">
        <v>36.1397222222222</v>
      </c>
      <c r="G321">
        <v>-107.911111111111</v>
      </c>
      <c r="H321" t="s">
        <v>333</v>
      </c>
      <c r="I321">
        <v>190</v>
      </c>
      <c r="J321">
        <v>6330</v>
      </c>
      <c r="K321" s="3" t="s">
        <v>558</v>
      </c>
      <c r="L321" s="14">
        <v>28634</v>
      </c>
      <c r="M321" s="3">
        <v>9.1</v>
      </c>
      <c r="N321" s="3">
        <v>2370</v>
      </c>
      <c r="O321" s="3">
        <v>9.1</v>
      </c>
      <c r="P321" s="3">
        <v>960</v>
      </c>
      <c r="Q321" s="3">
        <v>9.7</v>
      </c>
      <c r="R321" s="3">
        <v>1.5</v>
      </c>
      <c r="S321" s="3">
        <v>1560</v>
      </c>
      <c r="T321" s="3">
        <v>191</v>
      </c>
      <c r="U321" s="3">
        <v>270</v>
      </c>
      <c r="V321" s="3">
        <v>130</v>
      </c>
    </row>
    <row r="322" spans="1:22" ht="12.75">
      <c r="A322">
        <v>179</v>
      </c>
      <c r="B322" s="3" t="s">
        <v>119</v>
      </c>
      <c r="C322" s="2" t="s">
        <v>264</v>
      </c>
      <c r="F322">
        <v>36.1688888888889</v>
      </c>
      <c r="G322">
        <v>-107.910833333333</v>
      </c>
      <c r="H322" t="s">
        <v>336</v>
      </c>
      <c r="I322">
        <v>390</v>
      </c>
      <c r="J322">
        <v>6280</v>
      </c>
      <c r="K322" s="3" t="s">
        <v>558</v>
      </c>
      <c r="L322" s="14">
        <v>28634</v>
      </c>
      <c r="M322" s="3">
        <v>7.8</v>
      </c>
      <c r="N322" s="3">
        <v>8500</v>
      </c>
      <c r="O322" s="3">
        <v>99</v>
      </c>
      <c r="P322" s="3">
        <v>3300</v>
      </c>
      <c r="Q322" s="3">
        <v>14</v>
      </c>
      <c r="R322" s="3">
        <v>1.8</v>
      </c>
      <c r="S322" s="3">
        <v>712</v>
      </c>
      <c r="T322" s="3">
        <v>0</v>
      </c>
      <c r="U322" s="3">
        <v>4700</v>
      </c>
      <c r="V322" s="3">
        <v>16</v>
      </c>
    </row>
    <row r="323" spans="1:22" ht="12.75">
      <c r="A323">
        <v>180</v>
      </c>
      <c r="B323" s="3" t="s">
        <v>120</v>
      </c>
      <c r="C323" s="2" t="s">
        <v>264</v>
      </c>
      <c r="F323">
        <v>36.1469444444444</v>
      </c>
      <c r="G323">
        <v>-107.771666666667</v>
      </c>
      <c r="H323" t="s">
        <v>337</v>
      </c>
      <c r="I323">
        <v>205</v>
      </c>
      <c r="J323">
        <v>6290</v>
      </c>
      <c r="K323" s="3" t="s">
        <v>558</v>
      </c>
      <c r="L323" s="14">
        <v>28354</v>
      </c>
      <c r="M323" s="3">
        <v>8.3</v>
      </c>
      <c r="N323" s="3">
        <v>2400</v>
      </c>
      <c r="O323" s="3">
        <v>7.2</v>
      </c>
      <c r="P323" s="3">
        <v>980</v>
      </c>
      <c r="Q323" s="3">
        <v>5.5</v>
      </c>
      <c r="R323" s="3">
        <v>2</v>
      </c>
      <c r="S323" s="3">
        <v>1360</v>
      </c>
      <c r="T323" s="3">
        <v>98</v>
      </c>
      <c r="U323" s="3">
        <v>500</v>
      </c>
      <c r="V323" s="3">
        <v>120</v>
      </c>
    </row>
    <row r="324" spans="1:22" ht="12.75">
      <c r="A324">
        <v>181</v>
      </c>
      <c r="B324" s="3" t="s">
        <v>121</v>
      </c>
      <c r="C324" s="2" t="s">
        <v>264</v>
      </c>
      <c r="F324">
        <v>36.1469444444444</v>
      </c>
      <c r="G324">
        <v>-107.771666666667</v>
      </c>
      <c r="H324" t="s">
        <v>337</v>
      </c>
      <c r="I324">
        <v>205</v>
      </c>
      <c r="J324">
        <v>6290</v>
      </c>
      <c r="K324" s="3" t="s">
        <v>558</v>
      </c>
      <c r="L324" s="14">
        <v>28545</v>
      </c>
      <c r="M324" s="3">
        <v>8</v>
      </c>
      <c r="N324" s="3">
        <v>2540</v>
      </c>
      <c r="O324" s="3">
        <v>14</v>
      </c>
      <c r="P324" s="3">
        <v>1000</v>
      </c>
      <c r="Q324" s="3">
        <v>4.3</v>
      </c>
      <c r="R324" s="3">
        <v>2.2</v>
      </c>
      <c r="S324" s="3">
        <v>2060</v>
      </c>
      <c r="T324" s="3">
        <v>0</v>
      </c>
      <c r="U324" s="3">
        <v>470</v>
      </c>
      <c r="V324" s="3">
        <v>24</v>
      </c>
    </row>
    <row r="325" spans="1:22" ht="12.75">
      <c r="A325">
        <v>182</v>
      </c>
      <c r="B325" s="3">
        <v>2099</v>
      </c>
      <c r="C325" s="2" t="s">
        <v>264</v>
      </c>
      <c r="F325">
        <v>36.7702777777778</v>
      </c>
      <c r="G325">
        <v>-108.371666666667</v>
      </c>
      <c r="H325" t="s">
        <v>338</v>
      </c>
      <c r="I325">
        <v>500</v>
      </c>
      <c r="J325">
        <v>5280</v>
      </c>
      <c r="K325" s="3" t="s">
        <v>558</v>
      </c>
      <c r="L325" s="14">
        <v>28633</v>
      </c>
      <c r="M325" s="3">
        <v>9.7</v>
      </c>
      <c r="N325" s="3">
        <v>3830</v>
      </c>
      <c r="O325" s="3">
        <v>1.8</v>
      </c>
      <c r="P325" s="3">
        <v>1600</v>
      </c>
      <c r="Q325" s="3">
        <v>10</v>
      </c>
      <c r="R325" s="3">
        <v>2.2</v>
      </c>
      <c r="S325" s="3">
        <v>1090</v>
      </c>
      <c r="T325" s="3">
        <v>433</v>
      </c>
      <c r="U325" s="3">
        <v>1100</v>
      </c>
      <c r="V325" s="3">
        <v>130</v>
      </c>
    </row>
    <row r="326" spans="1:22" ht="12.75">
      <c r="A326">
        <v>183</v>
      </c>
      <c r="B326" s="3" t="s">
        <v>122</v>
      </c>
      <c r="C326" s="2" t="s">
        <v>264</v>
      </c>
      <c r="F326">
        <v>36.2461111111111</v>
      </c>
      <c r="G326">
        <v>-108.152222222222</v>
      </c>
      <c r="H326" t="s">
        <v>339</v>
      </c>
      <c r="I326">
        <v>150</v>
      </c>
      <c r="J326">
        <v>5920</v>
      </c>
      <c r="K326" s="3" t="s">
        <v>558</v>
      </c>
      <c r="L326" s="14">
        <v>28186</v>
      </c>
      <c r="M326" s="3">
        <v>8.3</v>
      </c>
      <c r="N326" s="3">
        <v>5370</v>
      </c>
      <c r="O326" s="3">
        <v>23</v>
      </c>
      <c r="P326" s="3">
        <v>1900</v>
      </c>
      <c r="Q326" s="3">
        <v>13</v>
      </c>
      <c r="R326" s="3">
        <v>6.9</v>
      </c>
      <c r="S326" s="3">
        <v>1340</v>
      </c>
      <c r="T326" s="3">
        <v>0</v>
      </c>
      <c r="U326" s="3">
        <v>450</v>
      </c>
      <c r="V326" s="3">
        <v>2300</v>
      </c>
    </row>
    <row r="327" spans="1:22" ht="12.75">
      <c r="A327">
        <v>184</v>
      </c>
      <c r="B327" s="3" t="s">
        <v>123</v>
      </c>
      <c r="C327" s="2" t="s">
        <v>264</v>
      </c>
      <c r="F327">
        <v>36.2461111111111</v>
      </c>
      <c r="G327">
        <v>-108.152222222222</v>
      </c>
      <c r="H327" t="s">
        <v>339</v>
      </c>
      <c r="I327">
        <v>150</v>
      </c>
      <c r="J327">
        <v>5920</v>
      </c>
      <c r="K327" s="3" t="s">
        <v>558</v>
      </c>
      <c r="L327" s="14">
        <v>28052</v>
      </c>
      <c r="M327" s="3">
        <v>7.9</v>
      </c>
      <c r="N327" s="3">
        <v>5520</v>
      </c>
      <c r="O327" s="3">
        <v>25</v>
      </c>
      <c r="P327" s="3">
        <v>1900</v>
      </c>
      <c r="Q327" s="3">
        <v>11</v>
      </c>
      <c r="R327" s="3">
        <v>7.6</v>
      </c>
      <c r="S327" s="3">
        <v>1370</v>
      </c>
      <c r="T327" s="3">
        <v>0</v>
      </c>
      <c r="U327" s="3">
        <v>390</v>
      </c>
      <c r="V327" s="3">
        <v>2500</v>
      </c>
    </row>
    <row r="328" spans="1:22" ht="12.75">
      <c r="A328">
        <v>185</v>
      </c>
      <c r="B328" s="3" t="s">
        <v>124</v>
      </c>
      <c r="C328" s="2" t="s">
        <v>264</v>
      </c>
      <c r="F328">
        <v>36.1688888888889</v>
      </c>
      <c r="G328">
        <v>-107.910833333333</v>
      </c>
      <c r="H328" t="s">
        <v>336</v>
      </c>
      <c r="I328">
        <v>390</v>
      </c>
      <c r="J328">
        <v>6280</v>
      </c>
      <c r="K328" s="3" t="s">
        <v>558</v>
      </c>
      <c r="L328" s="14">
        <v>28355</v>
      </c>
      <c r="M328" s="3">
        <v>7.8</v>
      </c>
      <c r="N328" s="3">
        <v>7710</v>
      </c>
      <c r="O328" s="3">
        <v>14</v>
      </c>
      <c r="P328" s="3">
        <v>3000</v>
      </c>
      <c r="Q328" s="3">
        <v>13</v>
      </c>
      <c r="R328" s="3">
        <v>16</v>
      </c>
      <c r="S328" s="3">
        <v>510</v>
      </c>
      <c r="T328" s="3">
        <v>0</v>
      </c>
      <c r="U328" s="3">
        <v>4300</v>
      </c>
      <c r="V328" s="3">
        <v>75</v>
      </c>
    </row>
    <row r="329" spans="1:22" ht="12.75">
      <c r="A329">
        <v>186</v>
      </c>
      <c r="B329" s="3" t="s">
        <v>125</v>
      </c>
      <c r="C329" s="2" t="s">
        <v>264</v>
      </c>
      <c r="F329">
        <v>36.2461111111111</v>
      </c>
      <c r="G329">
        <v>-108.143611111111</v>
      </c>
      <c r="H329" t="s">
        <v>340</v>
      </c>
      <c r="I329">
        <v>67</v>
      </c>
      <c r="J329">
        <v>5920</v>
      </c>
      <c r="K329" s="3" t="s">
        <v>558</v>
      </c>
      <c r="L329" s="14">
        <v>28052</v>
      </c>
      <c r="M329" s="3">
        <v>7.5</v>
      </c>
      <c r="N329" s="3">
        <v>11500</v>
      </c>
      <c r="O329" s="3">
        <v>320</v>
      </c>
      <c r="P329" s="3">
        <v>3500</v>
      </c>
      <c r="Q329" s="3">
        <v>17</v>
      </c>
      <c r="R329" s="3">
        <v>31</v>
      </c>
      <c r="S329" s="3">
        <v>801</v>
      </c>
      <c r="T329" s="3">
        <v>0</v>
      </c>
      <c r="U329" s="3">
        <v>63</v>
      </c>
      <c r="V329" s="3">
        <v>7100</v>
      </c>
    </row>
    <row r="330" spans="1:22" ht="12.75">
      <c r="A330">
        <v>187</v>
      </c>
      <c r="B330" s="3" t="s">
        <v>126</v>
      </c>
      <c r="C330" s="2" t="s">
        <v>264</v>
      </c>
      <c r="F330">
        <v>36.2461111111111</v>
      </c>
      <c r="G330">
        <v>-108.143611111111</v>
      </c>
      <c r="H330" t="s">
        <v>340</v>
      </c>
      <c r="I330">
        <v>67</v>
      </c>
      <c r="J330">
        <v>5920</v>
      </c>
      <c r="K330" s="3" t="s">
        <v>558</v>
      </c>
      <c r="L330" s="14">
        <v>28187</v>
      </c>
      <c r="M330" s="3">
        <v>7.8</v>
      </c>
      <c r="N330" s="3">
        <v>12200</v>
      </c>
      <c r="O330" s="3">
        <v>280</v>
      </c>
      <c r="P330" s="3">
        <v>3600</v>
      </c>
      <c r="Q330" s="3">
        <v>14</v>
      </c>
      <c r="R330" s="3">
        <v>32</v>
      </c>
      <c r="S330" s="3">
        <v>540</v>
      </c>
      <c r="T330" s="3">
        <v>0</v>
      </c>
      <c r="U330" s="3">
        <v>66</v>
      </c>
      <c r="V330" s="3">
        <v>7900</v>
      </c>
    </row>
    <row r="331" spans="1:22" ht="12.75">
      <c r="A331">
        <v>188</v>
      </c>
      <c r="B331" s="3" t="s">
        <v>127</v>
      </c>
      <c r="C331" s="2" t="s">
        <v>264</v>
      </c>
      <c r="F331">
        <v>36.8072222222222</v>
      </c>
      <c r="G331">
        <v>-108.396666666667</v>
      </c>
      <c r="H331" t="s">
        <v>341</v>
      </c>
      <c r="I331">
        <v>77</v>
      </c>
      <c r="J331">
        <v>5260</v>
      </c>
      <c r="K331" s="3" t="s">
        <v>558</v>
      </c>
      <c r="L331" s="14">
        <v>27382</v>
      </c>
      <c r="M331" s="3">
        <v>7</v>
      </c>
      <c r="N331" s="3">
        <v>7450</v>
      </c>
      <c r="O331" s="3">
        <v>380</v>
      </c>
      <c r="P331" s="3">
        <v>1900</v>
      </c>
      <c r="Q331" s="3">
        <v>9.4</v>
      </c>
      <c r="R331" s="3">
        <v>110</v>
      </c>
      <c r="S331" s="3">
        <v>373</v>
      </c>
      <c r="T331" s="3">
        <v>0</v>
      </c>
      <c r="U331" s="3">
        <v>32</v>
      </c>
      <c r="V331" s="3">
        <v>4800</v>
      </c>
    </row>
    <row r="332" spans="1:22" ht="12.75">
      <c r="A332">
        <v>189</v>
      </c>
      <c r="B332" s="3" t="s">
        <v>128</v>
      </c>
      <c r="C332" s="2" t="s">
        <v>264</v>
      </c>
      <c r="F332">
        <v>36.8097222222222</v>
      </c>
      <c r="G332">
        <v>-108.429444444444</v>
      </c>
      <c r="H332" t="s">
        <v>342</v>
      </c>
      <c r="I332">
        <v>35</v>
      </c>
      <c r="J332">
        <v>5255</v>
      </c>
      <c r="K332" s="3" t="s">
        <v>558</v>
      </c>
      <c r="L332" s="14">
        <v>27382</v>
      </c>
      <c r="M332" s="3">
        <v>7.2</v>
      </c>
      <c r="N332" s="3">
        <v>20400</v>
      </c>
      <c r="O332" s="3">
        <v>440</v>
      </c>
      <c r="P332" s="3">
        <v>6400</v>
      </c>
      <c r="Q332" s="3">
        <v>11</v>
      </c>
      <c r="R332" s="3">
        <v>330</v>
      </c>
      <c r="S332" s="3">
        <v>875</v>
      </c>
      <c r="T332" s="3">
        <v>0</v>
      </c>
      <c r="U332" s="3">
        <v>4600</v>
      </c>
      <c r="V332" s="3">
        <v>8100</v>
      </c>
    </row>
    <row r="333" spans="1:22" ht="12.75">
      <c r="A333">
        <v>190</v>
      </c>
      <c r="B333" s="3" t="s">
        <v>151</v>
      </c>
      <c r="C333" s="2" t="s">
        <v>264</v>
      </c>
      <c r="F333">
        <v>35.9758333333333</v>
      </c>
      <c r="G333">
        <v>-107.433055555556</v>
      </c>
      <c r="H333" t="s">
        <v>372</v>
      </c>
      <c r="I333">
        <v>453</v>
      </c>
      <c r="J333">
        <v>6785</v>
      </c>
      <c r="K333" s="3" t="s">
        <v>558</v>
      </c>
      <c r="L333" s="14">
        <v>27788</v>
      </c>
      <c r="M333" s="3">
        <v>8.6</v>
      </c>
      <c r="N333" s="3">
        <v>1930</v>
      </c>
      <c r="O333" s="3">
        <v>6.4</v>
      </c>
      <c r="P333" s="3">
        <v>740</v>
      </c>
      <c r="Q333" s="3">
        <v>3.7</v>
      </c>
      <c r="R333" s="3">
        <v>4.6</v>
      </c>
      <c r="S333" s="3">
        <v>513</v>
      </c>
      <c r="T333" s="3">
        <v>0</v>
      </c>
      <c r="U333" s="3">
        <v>910</v>
      </c>
      <c r="V333" s="3">
        <v>3</v>
      </c>
    </row>
    <row r="334" spans="1:22" ht="12.75">
      <c r="A334">
        <v>191</v>
      </c>
      <c r="B334" s="3" t="s">
        <v>152</v>
      </c>
      <c r="C334" s="2" t="s">
        <v>264</v>
      </c>
      <c r="F334">
        <v>36.7986111111111</v>
      </c>
      <c r="G334">
        <v>-108.430833333333</v>
      </c>
      <c r="H334" t="s">
        <v>373</v>
      </c>
      <c r="I334">
        <v>26.6</v>
      </c>
      <c r="J334">
        <v>5212</v>
      </c>
      <c r="K334" s="3" t="s">
        <v>558</v>
      </c>
      <c r="L334" s="14">
        <v>27550</v>
      </c>
      <c r="M334" s="3">
        <v>7.2</v>
      </c>
      <c r="N334" s="3">
        <v>25700</v>
      </c>
      <c r="O334" s="3">
        <v>470</v>
      </c>
      <c r="P334" s="3">
        <v>6800</v>
      </c>
      <c r="Q334" s="3">
        <v>23</v>
      </c>
      <c r="R334" s="3">
        <v>540</v>
      </c>
      <c r="S334" s="3">
        <v>261</v>
      </c>
      <c r="T334" s="3">
        <v>0</v>
      </c>
      <c r="U334" s="3">
        <v>3900</v>
      </c>
      <c r="V334" s="3">
        <v>13000</v>
      </c>
    </row>
    <row r="335" spans="1:22" ht="12.75">
      <c r="A335">
        <v>192</v>
      </c>
      <c r="B335" s="3" t="s">
        <v>153</v>
      </c>
      <c r="C335" s="2" t="s">
        <v>264</v>
      </c>
      <c r="F335">
        <v>36.7986111111111</v>
      </c>
      <c r="G335">
        <v>-108.430833333333</v>
      </c>
      <c r="H335" t="s">
        <v>373</v>
      </c>
      <c r="I335">
        <v>26.6</v>
      </c>
      <c r="J335">
        <v>5212</v>
      </c>
      <c r="K335" s="3" t="s">
        <v>558</v>
      </c>
      <c r="L335" s="14">
        <v>27682</v>
      </c>
      <c r="M335" s="3">
        <v>8.2</v>
      </c>
      <c r="N335" s="3">
        <v>30100</v>
      </c>
      <c r="O335" s="3">
        <v>510</v>
      </c>
      <c r="P335" s="3">
        <v>8600</v>
      </c>
      <c r="Q335" s="3">
        <v>17</v>
      </c>
      <c r="R335" s="3">
        <v>670</v>
      </c>
      <c r="S335" s="3">
        <v>256</v>
      </c>
      <c r="T335" s="3">
        <v>0</v>
      </c>
      <c r="U335" s="3">
        <v>5200</v>
      </c>
      <c r="V335" s="3">
        <v>14000</v>
      </c>
    </row>
    <row r="336" spans="1:22" ht="12.75">
      <c r="A336">
        <v>601</v>
      </c>
      <c r="B336" t="s">
        <v>673</v>
      </c>
      <c r="C336" t="s">
        <v>585</v>
      </c>
      <c r="F336">
        <v>36.76896</v>
      </c>
      <c r="G336">
        <v>-108.57984</v>
      </c>
      <c r="I336">
        <v>325</v>
      </c>
      <c r="K336" s="3" t="s">
        <v>674</v>
      </c>
      <c r="L336" s="1">
        <v>24544</v>
      </c>
      <c r="M336">
        <v>8.1</v>
      </c>
      <c r="N336">
        <v>9023</v>
      </c>
      <c r="O336">
        <v>14</v>
      </c>
      <c r="P336">
        <v>2998</v>
      </c>
      <c r="Q336">
        <v>10</v>
      </c>
      <c r="R336">
        <v>21</v>
      </c>
      <c r="S336">
        <v>2820</v>
      </c>
      <c r="T336"/>
      <c r="U336">
        <v>2880</v>
      </c>
      <c r="V336">
        <v>280</v>
      </c>
    </row>
    <row r="337" spans="1:22" ht="12.75">
      <c r="A337">
        <v>602</v>
      </c>
      <c r="B337" t="s">
        <v>610</v>
      </c>
      <c r="C337" t="s">
        <v>585</v>
      </c>
      <c r="F337">
        <v>36.76591</v>
      </c>
      <c r="G337">
        <v>-108.58474</v>
      </c>
      <c r="I337">
        <v>776</v>
      </c>
      <c r="K337" s="3" t="s">
        <v>674</v>
      </c>
      <c r="L337" s="1">
        <v>24450</v>
      </c>
      <c r="M337">
        <v>8</v>
      </c>
      <c r="N337">
        <v>12794</v>
      </c>
      <c r="O337">
        <v>344</v>
      </c>
      <c r="P337">
        <v>2696</v>
      </c>
      <c r="Q337">
        <v>33</v>
      </c>
      <c r="R337">
        <v>640</v>
      </c>
      <c r="S337">
        <v>397</v>
      </c>
      <c r="T337"/>
      <c r="U337">
        <v>184</v>
      </c>
      <c r="V337">
        <v>8500</v>
      </c>
    </row>
    <row r="338" spans="1:22" ht="12.75">
      <c r="A338">
        <v>603</v>
      </c>
      <c r="B338" t="s">
        <v>675</v>
      </c>
      <c r="C338" t="s">
        <v>585</v>
      </c>
      <c r="F338">
        <v>36.87527</v>
      </c>
      <c r="G338">
        <v>-108.57238</v>
      </c>
      <c r="I338">
        <v>1603</v>
      </c>
      <c r="K338" s="3" t="s">
        <v>674</v>
      </c>
      <c r="L338" s="1">
        <v>27184</v>
      </c>
      <c r="M338"/>
      <c r="N338">
        <v>17735</v>
      </c>
      <c r="O338">
        <v>179</v>
      </c>
      <c r="P338">
        <v>6622</v>
      </c>
      <c r="Q338">
        <v>53</v>
      </c>
      <c r="R338">
        <v>33</v>
      </c>
      <c r="S338">
        <v>1671</v>
      </c>
      <c r="T338"/>
      <c r="U338">
        <v>8800</v>
      </c>
      <c r="V338">
        <v>1225</v>
      </c>
    </row>
    <row r="339" spans="1:22" ht="12.75">
      <c r="A339">
        <v>604</v>
      </c>
      <c r="B339" t="s">
        <v>619</v>
      </c>
      <c r="C339" t="s">
        <v>585</v>
      </c>
      <c r="F339">
        <v>36.67717</v>
      </c>
      <c r="G339">
        <v>-108.5546</v>
      </c>
      <c r="I339">
        <v>1730</v>
      </c>
      <c r="K339" s="3" t="s">
        <v>674</v>
      </c>
      <c r="L339" s="1">
        <v>21202</v>
      </c>
      <c r="M339">
        <v>8.3</v>
      </c>
      <c r="N339">
        <v>9222</v>
      </c>
      <c r="O339">
        <v>116.04</v>
      </c>
      <c r="P339">
        <v>3003.79</v>
      </c>
      <c r="Q339"/>
      <c r="R339">
        <v>50.45</v>
      </c>
      <c r="S339">
        <v>393.51</v>
      </c>
      <c r="T339">
        <v>59.53</v>
      </c>
      <c r="U339">
        <v>1563.95</v>
      </c>
      <c r="V339">
        <v>4234.77</v>
      </c>
    </row>
    <row r="340" spans="1:22" ht="12.75">
      <c r="A340">
        <v>605</v>
      </c>
      <c r="B340" t="s">
        <v>676</v>
      </c>
      <c r="C340" t="s">
        <v>585</v>
      </c>
      <c r="F340">
        <v>35.67757</v>
      </c>
      <c r="G340">
        <v>-107.63566</v>
      </c>
      <c r="I340">
        <v>1782</v>
      </c>
      <c r="K340" s="3" t="s">
        <v>674</v>
      </c>
      <c r="L340" s="1">
        <v>18473</v>
      </c>
      <c r="M340"/>
      <c r="N340">
        <v>11803</v>
      </c>
      <c r="O340">
        <v>126</v>
      </c>
      <c r="P340">
        <v>4145</v>
      </c>
      <c r="Q340"/>
      <c r="R340">
        <v>43</v>
      </c>
      <c r="S340">
        <v>309</v>
      </c>
      <c r="T340"/>
      <c r="U340">
        <v>4810</v>
      </c>
      <c r="V340">
        <v>2370</v>
      </c>
    </row>
    <row r="341" spans="1:22" ht="12.75">
      <c r="A341">
        <v>606</v>
      </c>
      <c r="B341" t="s">
        <v>677</v>
      </c>
      <c r="C341" t="s">
        <v>585</v>
      </c>
      <c r="F341">
        <v>35.94596</v>
      </c>
      <c r="G341">
        <v>-108.17369</v>
      </c>
      <c r="I341">
        <v>2239</v>
      </c>
      <c r="K341" s="3" t="s">
        <v>674</v>
      </c>
      <c r="L341" s="1">
        <v>22239</v>
      </c>
      <c r="M341">
        <v>7.55</v>
      </c>
      <c r="N341">
        <v>6985</v>
      </c>
      <c r="O341">
        <v>42.29</v>
      </c>
      <c r="P341">
        <v>2538.65</v>
      </c>
      <c r="Q341">
        <v>33.23</v>
      </c>
      <c r="R341">
        <v>17.12</v>
      </c>
      <c r="S341">
        <v>632.4</v>
      </c>
      <c r="T341"/>
      <c r="U341">
        <v>3642.32</v>
      </c>
      <c r="V341">
        <v>79.55</v>
      </c>
    </row>
    <row r="342" spans="1:22" ht="12.75">
      <c r="A342">
        <v>607</v>
      </c>
      <c r="B342" t="s">
        <v>678</v>
      </c>
      <c r="C342" t="s">
        <v>585</v>
      </c>
      <c r="F342">
        <v>36.65431</v>
      </c>
      <c r="G342">
        <v>-108.57465</v>
      </c>
      <c r="I342">
        <v>2377</v>
      </c>
      <c r="K342" s="3" t="s">
        <v>674</v>
      </c>
      <c r="L342" s="1"/>
      <c r="M342">
        <v>8.2</v>
      </c>
      <c r="N342">
        <v>5130</v>
      </c>
      <c r="O342">
        <v>65</v>
      </c>
      <c r="P342">
        <v>1600</v>
      </c>
      <c r="Q342"/>
      <c r="R342">
        <v>25</v>
      </c>
      <c r="S342">
        <v>98</v>
      </c>
      <c r="T342">
        <v>60</v>
      </c>
      <c r="U342">
        <v>270</v>
      </c>
      <c r="V342">
        <v>3062</v>
      </c>
    </row>
    <row r="343" spans="1:22" ht="12.75">
      <c r="A343">
        <v>608</v>
      </c>
      <c r="B343" t="s">
        <v>679</v>
      </c>
      <c r="C343" t="s">
        <v>585</v>
      </c>
      <c r="F343">
        <v>35.86255</v>
      </c>
      <c r="G343">
        <v>-107.86592</v>
      </c>
      <c r="I343">
        <v>2480</v>
      </c>
      <c r="K343" s="3" t="s">
        <v>674</v>
      </c>
      <c r="L343" s="1">
        <v>20663</v>
      </c>
      <c r="M343">
        <v>7.98</v>
      </c>
      <c r="N343">
        <v>4262</v>
      </c>
      <c r="O343">
        <v>16.13</v>
      </c>
      <c r="P343">
        <v>1565.97</v>
      </c>
      <c r="Q343">
        <v>11.09</v>
      </c>
      <c r="R343">
        <v>5.04</v>
      </c>
      <c r="S343">
        <v>423.36</v>
      </c>
      <c r="T343">
        <v>48.38</v>
      </c>
      <c r="U343">
        <v>2119.82</v>
      </c>
      <c r="V343">
        <v>63.5</v>
      </c>
    </row>
    <row r="344" spans="1:22" ht="12.75">
      <c r="A344">
        <v>609</v>
      </c>
      <c r="B344" t="s">
        <v>680</v>
      </c>
      <c r="C344" t="s">
        <v>585</v>
      </c>
      <c r="F344">
        <v>36.80617</v>
      </c>
      <c r="G344">
        <v>-108.51849</v>
      </c>
      <c r="I344">
        <v>2486</v>
      </c>
      <c r="K344" s="3" t="s">
        <v>674</v>
      </c>
      <c r="L344" s="1">
        <v>22035</v>
      </c>
      <c r="M344">
        <v>8.6</v>
      </c>
      <c r="N344">
        <v>5045</v>
      </c>
      <c r="O344">
        <v>58.17</v>
      </c>
      <c r="P344">
        <v>1467.39</v>
      </c>
      <c r="Q344"/>
      <c r="R344">
        <v>43.13</v>
      </c>
      <c r="S344">
        <v>2244.71</v>
      </c>
      <c r="T344">
        <v>178.53</v>
      </c>
      <c r="U344">
        <v>754.26</v>
      </c>
      <c r="V344">
        <v>298.89</v>
      </c>
    </row>
    <row r="345" spans="1:22" ht="12.75">
      <c r="A345">
        <v>610</v>
      </c>
      <c r="B345" t="s">
        <v>681</v>
      </c>
      <c r="C345" t="s">
        <v>585</v>
      </c>
      <c r="F345">
        <v>35.815</v>
      </c>
      <c r="G345">
        <v>-107.47989</v>
      </c>
      <c r="I345">
        <v>3391</v>
      </c>
      <c r="K345" s="3" t="s">
        <v>674</v>
      </c>
      <c r="L345" s="1">
        <v>20898</v>
      </c>
      <c r="M345">
        <v>8.1</v>
      </c>
      <c r="N345">
        <v>21540</v>
      </c>
      <c r="O345">
        <v>162.88</v>
      </c>
      <c r="P345">
        <v>7927.04</v>
      </c>
      <c r="Q345">
        <v>49.88</v>
      </c>
      <c r="R345">
        <v>29.52</v>
      </c>
      <c r="S345">
        <v>592.48</v>
      </c>
      <c r="T345"/>
      <c r="U345">
        <v>10936.37</v>
      </c>
      <c r="V345">
        <v>1864.98</v>
      </c>
    </row>
    <row r="346" spans="1:22" ht="12.75">
      <c r="A346">
        <v>611</v>
      </c>
      <c r="B346" t="s">
        <v>682</v>
      </c>
      <c r="C346" t="s">
        <v>585</v>
      </c>
      <c r="F346">
        <v>36.74039</v>
      </c>
      <c r="G346">
        <v>-108.50608</v>
      </c>
      <c r="I346">
        <v>3750</v>
      </c>
      <c r="K346" s="3" t="s">
        <v>674</v>
      </c>
      <c r="L346" s="1">
        <v>23687</v>
      </c>
      <c r="M346">
        <v>9.2</v>
      </c>
      <c r="N346">
        <v>22850</v>
      </c>
      <c r="O346">
        <v>24.43</v>
      </c>
      <c r="P346">
        <v>7862.01</v>
      </c>
      <c r="Q346"/>
      <c r="R346">
        <v>5.09</v>
      </c>
      <c r="S346">
        <v>6474.48</v>
      </c>
      <c r="T346">
        <v>849.01</v>
      </c>
      <c r="U346">
        <v>6790.06</v>
      </c>
      <c r="V346">
        <v>844.94</v>
      </c>
    </row>
    <row r="347" spans="1:22" ht="12.75">
      <c r="A347">
        <v>612</v>
      </c>
      <c r="B347" t="s">
        <v>683</v>
      </c>
      <c r="C347" t="s">
        <v>585</v>
      </c>
      <c r="F347">
        <v>36.71538</v>
      </c>
      <c r="G347">
        <v>-108.48779</v>
      </c>
      <c r="I347">
        <v>4210</v>
      </c>
      <c r="K347" s="3" t="s">
        <v>674</v>
      </c>
      <c r="L347" s="1"/>
      <c r="M347">
        <v>8.8</v>
      </c>
      <c r="N347">
        <v>40996</v>
      </c>
      <c r="O347">
        <v>28.81</v>
      </c>
      <c r="P347">
        <v>15338.27</v>
      </c>
      <c r="Q347"/>
      <c r="R347">
        <v>7.2</v>
      </c>
      <c r="S347">
        <v>4393.83</v>
      </c>
      <c r="T347">
        <v>432.18</v>
      </c>
      <c r="U347">
        <v>20271.3</v>
      </c>
      <c r="V347">
        <v>524.79</v>
      </c>
    </row>
    <row r="348" spans="1:22" ht="12.75">
      <c r="A348">
        <v>613</v>
      </c>
      <c r="B348" t="s">
        <v>684</v>
      </c>
      <c r="C348" t="s">
        <v>585</v>
      </c>
      <c r="F348">
        <v>36.76993</v>
      </c>
      <c r="G348">
        <v>-108.41041</v>
      </c>
      <c r="I348">
        <v>4420</v>
      </c>
      <c r="K348" s="3" t="s">
        <v>674</v>
      </c>
      <c r="L348" s="1"/>
      <c r="M348">
        <v>7.9</v>
      </c>
      <c r="N348">
        <v>12630</v>
      </c>
      <c r="O348">
        <v>71</v>
      </c>
      <c r="P348">
        <v>4817</v>
      </c>
      <c r="Q348"/>
      <c r="R348">
        <v>65</v>
      </c>
      <c r="S348">
        <v>2025</v>
      </c>
      <c r="T348"/>
      <c r="U348">
        <v>6250</v>
      </c>
      <c r="V348">
        <v>430</v>
      </c>
    </row>
    <row r="349" spans="1:22" ht="12.75">
      <c r="A349">
        <v>614</v>
      </c>
      <c r="B349" t="s">
        <v>685</v>
      </c>
      <c r="C349" t="s">
        <v>585</v>
      </c>
      <c r="F349">
        <v>36.76946</v>
      </c>
      <c r="G349">
        <v>-108.40173</v>
      </c>
      <c r="I349">
        <v>4525</v>
      </c>
      <c r="K349" s="3" t="s">
        <v>674</v>
      </c>
      <c r="L349" s="1"/>
      <c r="M349">
        <v>8.4</v>
      </c>
      <c r="N349">
        <v>8562</v>
      </c>
      <c r="O349">
        <v>8</v>
      </c>
      <c r="P349">
        <v>3378</v>
      </c>
      <c r="Q349"/>
      <c r="R349">
        <v>7</v>
      </c>
      <c r="S349">
        <v>1684</v>
      </c>
      <c r="T349">
        <v>-1</v>
      </c>
      <c r="U349">
        <v>4060</v>
      </c>
      <c r="V349">
        <v>280</v>
      </c>
    </row>
    <row r="350" spans="1:22" ht="12.75">
      <c r="A350">
        <v>615</v>
      </c>
      <c r="B350" t="s">
        <v>686</v>
      </c>
      <c r="C350" t="s">
        <v>585</v>
      </c>
      <c r="F350">
        <v>36.5224</v>
      </c>
      <c r="G350">
        <v>-108.41158</v>
      </c>
      <c r="I350">
        <v>4700</v>
      </c>
      <c r="K350" s="3" t="s">
        <v>674</v>
      </c>
      <c r="L350" s="1">
        <v>21577</v>
      </c>
      <c r="M350">
        <v>8.3</v>
      </c>
      <c r="N350">
        <v>1982</v>
      </c>
      <c r="O350">
        <v>106</v>
      </c>
      <c r="P350">
        <v>574</v>
      </c>
      <c r="Q350"/>
      <c r="R350">
        <v>12</v>
      </c>
      <c r="S350">
        <v>286</v>
      </c>
      <c r="T350"/>
      <c r="U350">
        <v>750</v>
      </c>
      <c r="V350">
        <v>324</v>
      </c>
    </row>
    <row r="351" spans="1:22" ht="12.75">
      <c r="A351">
        <v>616</v>
      </c>
      <c r="B351" t="s">
        <v>687</v>
      </c>
      <c r="C351" t="s">
        <v>585</v>
      </c>
      <c r="F351">
        <v>36.41554</v>
      </c>
      <c r="G351">
        <v>-108.12997</v>
      </c>
      <c r="I351">
        <v>4957</v>
      </c>
      <c r="K351" s="3" t="s">
        <v>674</v>
      </c>
      <c r="L351" s="1"/>
      <c r="M351">
        <v>7.2</v>
      </c>
      <c r="N351">
        <v>48350</v>
      </c>
      <c r="O351">
        <v>646</v>
      </c>
      <c r="P351">
        <v>18064</v>
      </c>
      <c r="Q351"/>
      <c r="R351">
        <v>185</v>
      </c>
      <c r="S351">
        <v>903</v>
      </c>
      <c r="T351"/>
      <c r="U351">
        <v>29000</v>
      </c>
      <c r="V351">
        <v>10</v>
      </c>
    </row>
    <row r="352" spans="1:22" ht="12.75">
      <c r="A352">
        <v>617</v>
      </c>
      <c r="B352" t="s">
        <v>688</v>
      </c>
      <c r="C352" t="s">
        <v>585</v>
      </c>
      <c r="F352">
        <v>36.78435</v>
      </c>
      <c r="G352">
        <v>-108.42424</v>
      </c>
      <c r="I352">
        <v>4967</v>
      </c>
      <c r="K352" s="3" t="s">
        <v>674</v>
      </c>
      <c r="L352" s="1">
        <v>21245</v>
      </c>
      <c r="M352">
        <v>7.8</v>
      </c>
      <c r="N352">
        <v>18330</v>
      </c>
      <c r="O352">
        <v>499</v>
      </c>
      <c r="P352">
        <v>6501</v>
      </c>
      <c r="Q352"/>
      <c r="R352">
        <v>90</v>
      </c>
      <c r="S352">
        <v>1185</v>
      </c>
      <c r="T352"/>
      <c r="U352">
        <v>10000</v>
      </c>
      <c r="V352">
        <v>657</v>
      </c>
    </row>
    <row r="353" spans="1:22" ht="12.75">
      <c r="A353">
        <v>618</v>
      </c>
      <c r="B353" t="s">
        <v>689</v>
      </c>
      <c r="C353" t="s">
        <v>585</v>
      </c>
      <c r="F353">
        <v>36.71475</v>
      </c>
      <c r="G353">
        <v>-108.29347</v>
      </c>
      <c r="I353">
        <v>4970</v>
      </c>
      <c r="K353" s="3" t="s">
        <v>674</v>
      </c>
      <c r="L353" s="1">
        <v>22409</v>
      </c>
      <c r="M353">
        <v>7.7</v>
      </c>
      <c r="N353">
        <v>5702</v>
      </c>
      <c r="O353">
        <v>129.52</v>
      </c>
      <c r="P353">
        <v>1928.68</v>
      </c>
      <c r="Q353"/>
      <c r="R353">
        <v>19.08</v>
      </c>
      <c r="S353">
        <v>575.29</v>
      </c>
      <c r="T353"/>
      <c r="U353">
        <v>2563.21</v>
      </c>
      <c r="V353">
        <v>486.94</v>
      </c>
    </row>
    <row r="354" spans="1:22" ht="12.75">
      <c r="A354">
        <v>619</v>
      </c>
      <c r="B354" t="s">
        <v>690</v>
      </c>
      <c r="C354" t="s">
        <v>585</v>
      </c>
      <c r="F354">
        <v>36.4117</v>
      </c>
      <c r="G354">
        <v>-108.12138</v>
      </c>
      <c r="I354">
        <v>5011</v>
      </c>
      <c r="K354" s="3" t="s">
        <v>674</v>
      </c>
      <c r="L354" s="1"/>
      <c r="M354">
        <v>7.38</v>
      </c>
      <c r="N354">
        <v>46685</v>
      </c>
      <c r="O354">
        <v>394.68</v>
      </c>
      <c r="P354">
        <v>17520.55</v>
      </c>
      <c r="Q354"/>
      <c r="R354">
        <v>112.32</v>
      </c>
      <c r="S354">
        <v>1194.35</v>
      </c>
      <c r="T354"/>
      <c r="U354">
        <v>27151.61</v>
      </c>
      <c r="V354">
        <v>301.94</v>
      </c>
    </row>
    <row r="355" spans="1:22" ht="12.75">
      <c r="A355">
        <v>620</v>
      </c>
      <c r="B355" t="s">
        <v>691</v>
      </c>
      <c r="C355" t="s">
        <v>585</v>
      </c>
      <c r="F355">
        <v>36.38573</v>
      </c>
      <c r="G355">
        <v>-108.00644</v>
      </c>
      <c r="I355">
        <v>5080</v>
      </c>
      <c r="K355" s="3" t="s">
        <v>674</v>
      </c>
      <c r="L355" s="1"/>
      <c r="M355">
        <v>7.2</v>
      </c>
      <c r="N355">
        <v>39149</v>
      </c>
      <c r="O355">
        <v>484</v>
      </c>
      <c r="P355">
        <v>14719</v>
      </c>
      <c r="Q355"/>
      <c r="R355">
        <v>117</v>
      </c>
      <c r="S355">
        <v>850</v>
      </c>
      <c r="T355"/>
      <c r="U355">
        <v>33400</v>
      </c>
      <c r="V355">
        <v>10</v>
      </c>
    </row>
    <row r="356" spans="1:22" ht="12.75">
      <c r="A356">
        <v>621</v>
      </c>
      <c r="B356" t="s">
        <v>692</v>
      </c>
      <c r="C356" t="s">
        <v>585</v>
      </c>
      <c r="F356">
        <v>36.71464</v>
      </c>
      <c r="G356">
        <v>-108.25757</v>
      </c>
      <c r="I356">
        <v>5163</v>
      </c>
      <c r="K356" s="3" t="s">
        <v>674</v>
      </c>
      <c r="L356" s="1">
        <v>23474</v>
      </c>
      <c r="M356">
        <v>8.1</v>
      </c>
      <c r="N356">
        <v>3220</v>
      </c>
      <c r="O356">
        <v>5.01</v>
      </c>
      <c r="P356">
        <v>942.88</v>
      </c>
      <c r="Q356"/>
      <c r="R356">
        <v>2</v>
      </c>
      <c r="S356">
        <v>1843.68</v>
      </c>
      <c r="T356"/>
      <c r="U356">
        <v>296.59</v>
      </c>
      <c r="V356">
        <v>130.26</v>
      </c>
    </row>
    <row r="357" spans="1:22" ht="12.75">
      <c r="A357">
        <v>622</v>
      </c>
      <c r="B357" t="s">
        <v>693</v>
      </c>
      <c r="C357" t="s">
        <v>585</v>
      </c>
      <c r="F357">
        <v>36.45517</v>
      </c>
      <c r="G357">
        <v>-108.23329</v>
      </c>
      <c r="I357">
        <v>5220</v>
      </c>
      <c r="K357" s="3" t="s">
        <v>674</v>
      </c>
      <c r="L357" s="1"/>
      <c r="M357">
        <v>7.3</v>
      </c>
      <c r="N357">
        <v>56306</v>
      </c>
      <c r="O357">
        <v>849</v>
      </c>
      <c r="P357">
        <v>20980</v>
      </c>
      <c r="Q357"/>
      <c r="R357">
        <v>169</v>
      </c>
      <c r="S357">
        <v>600</v>
      </c>
      <c r="T357"/>
      <c r="U357">
        <v>34000</v>
      </c>
      <c r="V357">
        <v>13</v>
      </c>
    </row>
    <row r="358" spans="1:22" ht="12.75">
      <c r="A358">
        <v>623</v>
      </c>
      <c r="B358" t="s">
        <v>694</v>
      </c>
      <c r="C358" t="s">
        <v>585</v>
      </c>
      <c r="F358">
        <v>36.48072</v>
      </c>
      <c r="G358">
        <v>-108.01119</v>
      </c>
      <c r="I358">
        <v>5381</v>
      </c>
      <c r="K358" s="3" t="s">
        <v>674</v>
      </c>
      <c r="L358" s="1">
        <v>21045</v>
      </c>
      <c r="M358">
        <v>7.2</v>
      </c>
      <c r="N358">
        <v>31777</v>
      </c>
      <c r="O358">
        <v>440</v>
      </c>
      <c r="P358">
        <v>10675</v>
      </c>
      <c r="Q358"/>
      <c r="R358">
        <v>134</v>
      </c>
      <c r="S358">
        <v>1450</v>
      </c>
      <c r="T358"/>
      <c r="U358">
        <v>8300</v>
      </c>
      <c r="V358">
        <v>11514</v>
      </c>
    </row>
    <row r="359" spans="1:22" ht="12.75">
      <c r="A359">
        <v>624</v>
      </c>
      <c r="B359" t="s">
        <v>695</v>
      </c>
      <c r="C359" t="s">
        <v>585</v>
      </c>
      <c r="F359">
        <v>36.46575</v>
      </c>
      <c r="G359">
        <v>-108.26134</v>
      </c>
      <c r="I359">
        <v>5400</v>
      </c>
      <c r="K359" s="3" t="s">
        <v>674</v>
      </c>
      <c r="L359" s="1"/>
      <c r="M359">
        <v>7.3</v>
      </c>
      <c r="N359">
        <v>61049</v>
      </c>
      <c r="O359">
        <v>564</v>
      </c>
      <c r="P359">
        <v>22658</v>
      </c>
      <c r="Q359"/>
      <c r="R359">
        <v>486</v>
      </c>
      <c r="S359">
        <v>525</v>
      </c>
      <c r="T359"/>
      <c r="U359">
        <v>37000</v>
      </c>
      <c r="V359">
        <v>82</v>
      </c>
    </row>
    <row r="360" spans="1:22" ht="12.75">
      <c r="A360">
        <v>625</v>
      </c>
      <c r="B360" t="s">
        <v>695</v>
      </c>
      <c r="C360" t="s">
        <v>585</v>
      </c>
      <c r="F360">
        <v>36.46453</v>
      </c>
      <c r="G360">
        <v>-108.25764</v>
      </c>
      <c r="I360">
        <v>5400</v>
      </c>
      <c r="K360" s="3" t="s">
        <v>674</v>
      </c>
      <c r="L360" s="1">
        <v>22611</v>
      </c>
      <c r="M360">
        <v>5.5</v>
      </c>
      <c r="N360">
        <v>47807</v>
      </c>
      <c r="O360">
        <v>12825.6</v>
      </c>
      <c r="P360">
        <v>395450</v>
      </c>
      <c r="Q360"/>
      <c r="R360">
        <v>5906.12</v>
      </c>
      <c r="S360">
        <v>47586.2</v>
      </c>
      <c r="T360"/>
      <c r="U360">
        <v>1006870</v>
      </c>
      <c r="V360">
        <v>14409</v>
      </c>
    </row>
    <row r="361" spans="1:22" ht="12.75">
      <c r="A361">
        <v>626</v>
      </c>
      <c r="B361" t="s">
        <v>696</v>
      </c>
      <c r="C361" t="s">
        <v>585</v>
      </c>
      <c r="F361">
        <v>36.46857</v>
      </c>
      <c r="G361">
        <v>-108.39873</v>
      </c>
      <c r="I361">
        <v>5437</v>
      </c>
      <c r="K361" s="3" t="s">
        <v>674</v>
      </c>
      <c r="L361" s="1"/>
      <c r="M361">
        <v>9.3</v>
      </c>
      <c r="N361">
        <v>11593</v>
      </c>
      <c r="O361">
        <v>12</v>
      </c>
      <c r="P361">
        <v>4075</v>
      </c>
      <c r="Q361"/>
      <c r="R361">
        <v>7</v>
      </c>
      <c r="S361">
        <v>952</v>
      </c>
      <c r="T361">
        <v>228</v>
      </c>
      <c r="U361">
        <v>1860</v>
      </c>
      <c r="V361">
        <v>4942</v>
      </c>
    </row>
    <row r="362" spans="1:22" ht="12.75">
      <c r="A362">
        <v>627</v>
      </c>
      <c r="B362" t="s">
        <v>697</v>
      </c>
      <c r="C362" t="s">
        <v>585</v>
      </c>
      <c r="F362">
        <v>36.33214</v>
      </c>
      <c r="G362">
        <v>-108.22087</v>
      </c>
      <c r="I362">
        <v>5451</v>
      </c>
      <c r="K362" s="3" t="s">
        <v>674</v>
      </c>
      <c r="L362" s="1">
        <v>21247</v>
      </c>
      <c r="M362">
        <v>8.2</v>
      </c>
      <c r="N362">
        <v>19967</v>
      </c>
      <c r="O362">
        <v>53.74</v>
      </c>
      <c r="P362">
        <v>7487.38</v>
      </c>
      <c r="Q362"/>
      <c r="R362">
        <v>38.53</v>
      </c>
      <c r="S362">
        <v>806.13</v>
      </c>
      <c r="T362">
        <v>110.53</v>
      </c>
      <c r="U362">
        <v>9126</v>
      </c>
      <c r="V362">
        <v>2754.02</v>
      </c>
    </row>
    <row r="363" spans="1:22" ht="12.75">
      <c r="A363">
        <v>628</v>
      </c>
      <c r="B363" t="s">
        <v>698</v>
      </c>
      <c r="C363" t="s">
        <v>585</v>
      </c>
      <c r="F363">
        <v>36.66809</v>
      </c>
      <c r="G363">
        <v>-108.09279</v>
      </c>
      <c r="I363">
        <v>5640</v>
      </c>
      <c r="K363" s="3" t="s">
        <v>674</v>
      </c>
      <c r="L363" s="1">
        <v>24876</v>
      </c>
      <c r="M363">
        <v>8.3</v>
      </c>
      <c r="N363">
        <v>5065</v>
      </c>
      <c r="O363">
        <v>20</v>
      </c>
      <c r="P363">
        <v>1802</v>
      </c>
      <c r="Q363">
        <v>8</v>
      </c>
      <c r="R363">
        <v>4</v>
      </c>
      <c r="S363">
        <v>598</v>
      </c>
      <c r="T363">
        <v>24</v>
      </c>
      <c r="U363">
        <v>1180</v>
      </c>
      <c r="V363">
        <v>1732</v>
      </c>
    </row>
    <row r="364" spans="1:22" ht="12.75">
      <c r="A364">
        <v>629</v>
      </c>
      <c r="B364" t="s">
        <v>699</v>
      </c>
      <c r="C364" t="s">
        <v>585</v>
      </c>
      <c r="F364">
        <v>36.64958</v>
      </c>
      <c r="G364">
        <v>-108.05272</v>
      </c>
      <c r="I364">
        <v>5660</v>
      </c>
      <c r="K364" s="3" t="s">
        <v>674</v>
      </c>
      <c r="L364" s="1">
        <v>25084</v>
      </c>
      <c r="M364">
        <v>8.2</v>
      </c>
      <c r="N364">
        <v>7512</v>
      </c>
      <c r="O364">
        <v>16</v>
      </c>
      <c r="P364">
        <v>2763</v>
      </c>
      <c r="Q364">
        <v>21</v>
      </c>
      <c r="R364">
        <v>9</v>
      </c>
      <c r="S364">
        <v>915</v>
      </c>
      <c r="T364"/>
      <c r="U364">
        <v>2540</v>
      </c>
      <c r="V364">
        <v>1712</v>
      </c>
    </row>
    <row r="365" spans="1:22" ht="12.75">
      <c r="A365">
        <v>630</v>
      </c>
      <c r="B365" t="s">
        <v>699</v>
      </c>
      <c r="C365" t="s">
        <v>585</v>
      </c>
      <c r="F365">
        <v>36.64958</v>
      </c>
      <c r="G365">
        <v>-108.05272</v>
      </c>
      <c r="I365">
        <v>5660</v>
      </c>
      <c r="K365" s="3" t="s">
        <v>674</v>
      </c>
      <c r="L365" s="1">
        <v>24876</v>
      </c>
      <c r="M365">
        <v>8.5</v>
      </c>
      <c r="N365">
        <v>3167</v>
      </c>
      <c r="O365">
        <v>5</v>
      </c>
      <c r="P365">
        <v>1240</v>
      </c>
      <c r="Q365">
        <v>8</v>
      </c>
      <c r="R365">
        <v>1</v>
      </c>
      <c r="S365">
        <v>988</v>
      </c>
      <c r="T365">
        <v>60</v>
      </c>
      <c r="U365">
        <v>1060</v>
      </c>
      <c r="V365">
        <v>307</v>
      </c>
    </row>
    <row r="366" spans="1:22" ht="12.75">
      <c r="A366">
        <v>631</v>
      </c>
      <c r="B366" t="s">
        <v>700</v>
      </c>
      <c r="C366" t="s">
        <v>585</v>
      </c>
      <c r="F366">
        <v>36.65394</v>
      </c>
      <c r="G366">
        <v>-108.06386</v>
      </c>
      <c r="I366">
        <v>5699</v>
      </c>
      <c r="K366" s="3" t="s">
        <v>674</v>
      </c>
      <c r="L366" s="1">
        <v>24876</v>
      </c>
      <c r="M366">
        <v>8.3</v>
      </c>
      <c r="N366">
        <v>5406</v>
      </c>
      <c r="O366">
        <v>19</v>
      </c>
      <c r="P366">
        <v>1962</v>
      </c>
      <c r="Q366">
        <v>12</v>
      </c>
      <c r="R366">
        <v>5</v>
      </c>
      <c r="S366">
        <v>1061</v>
      </c>
      <c r="T366">
        <v>24</v>
      </c>
      <c r="U366">
        <v>1260</v>
      </c>
      <c r="V366">
        <v>1601</v>
      </c>
    </row>
    <row r="367" spans="1:22" ht="12.75">
      <c r="A367">
        <v>632</v>
      </c>
      <c r="B367" t="s">
        <v>701</v>
      </c>
      <c r="C367" t="s">
        <v>585</v>
      </c>
      <c r="F367">
        <v>36.37791</v>
      </c>
      <c r="G367">
        <v>-108.21679</v>
      </c>
      <c r="I367">
        <v>5713</v>
      </c>
      <c r="K367" s="3" t="s">
        <v>674</v>
      </c>
      <c r="L367" s="1"/>
      <c r="M367">
        <v>7.8</v>
      </c>
      <c r="N367">
        <v>68632</v>
      </c>
      <c r="O367">
        <v>1225</v>
      </c>
      <c r="P367">
        <v>10292.43</v>
      </c>
      <c r="Q367">
        <v>25103</v>
      </c>
      <c r="R367">
        <v>265.61</v>
      </c>
      <c r="S367">
        <v>548.99</v>
      </c>
      <c r="T367"/>
      <c r="U367">
        <v>40788.57</v>
      </c>
      <c r="V367">
        <v>700.62</v>
      </c>
    </row>
    <row r="368" spans="1:22" ht="12.75">
      <c r="A368">
        <v>633</v>
      </c>
      <c r="B368" t="s">
        <v>701</v>
      </c>
      <c r="C368" t="s">
        <v>585</v>
      </c>
      <c r="F368">
        <v>36.37791</v>
      </c>
      <c r="G368">
        <v>-108.21679</v>
      </c>
      <c r="I368">
        <v>5713</v>
      </c>
      <c r="K368" s="3" t="s">
        <v>674</v>
      </c>
      <c r="L368" s="1"/>
      <c r="M368">
        <v>6.75</v>
      </c>
      <c r="N368">
        <v>69055</v>
      </c>
      <c r="O368">
        <v>1391</v>
      </c>
      <c r="P368">
        <v>25008.31</v>
      </c>
      <c r="Q368"/>
      <c r="R368">
        <v>274</v>
      </c>
      <c r="S368">
        <v>765.53</v>
      </c>
      <c r="T368"/>
      <c r="U368">
        <v>40927.38</v>
      </c>
      <c r="V368">
        <v>669.31</v>
      </c>
    </row>
    <row r="369" spans="1:22" ht="12.75">
      <c r="A369">
        <v>634</v>
      </c>
      <c r="B369" t="s">
        <v>702</v>
      </c>
      <c r="C369" t="s">
        <v>585</v>
      </c>
      <c r="F369">
        <v>36.65808</v>
      </c>
      <c r="G369">
        <v>-108.08254</v>
      </c>
      <c r="I369">
        <v>5715</v>
      </c>
      <c r="K369" s="3" t="s">
        <v>674</v>
      </c>
      <c r="L369" s="1">
        <v>24876</v>
      </c>
      <c r="M369">
        <v>8.3</v>
      </c>
      <c r="N369">
        <v>6722</v>
      </c>
      <c r="O369">
        <v>29</v>
      </c>
      <c r="P369">
        <v>2467</v>
      </c>
      <c r="Q369">
        <v>20</v>
      </c>
      <c r="R369">
        <v>7</v>
      </c>
      <c r="S369">
        <v>1183</v>
      </c>
      <c r="T369">
        <v>24</v>
      </c>
      <c r="U369">
        <v>2020</v>
      </c>
      <c r="V369">
        <v>1572</v>
      </c>
    </row>
    <row r="370" spans="1:22" ht="12.75">
      <c r="A370">
        <v>635</v>
      </c>
      <c r="B370" t="s">
        <v>703</v>
      </c>
      <c r="C370" t="s">
        <v>585</v>
      </c>
      <c r="F370">
        <v>36.67775</v>
      </c>
      <c r="G370">
        <v>-108.23551</v>
      </c>
      <c r="I370">
        <v>5745</v>
      </c>
      <c r="K370" s="3" t="s">
        <v>674</v>
      </c>
      <c r="L370" s="1">
        <v>23827</v>
      </c>
      <c r="M370">
        <v>7.3</v>
      </c>
      <c r="N370">
        <v>57990</v>
      </c>
      <c r="O370">
        <v>998.4</v>
      </c>
      <c r="P370">
        <v>21157.76</v>
      </c>
      <c r="Q370"/>
      <c r="R370">
        <v>190.32</v>
      </c>
      <c r="S370">
        <v>595.92</v>
      </c>
      <c r="T370"/>
      <c r="U370">
        <v>33384</v>
      </c>
      <c r="V370">
        <v>1664</v>
      </c>
    </row>
    <row r="371" spans="1:22" ht="12.75">
      <c r="A371">
        <v>636</v>
      </c>
      <c r="B371" t="s">
        <v>704</v>
      </c>
      <c r="C371" t="s">
        <v>585</v>
      </c>
      <c r="F371">
        <v>36.23026</v>
      </c>
      <c r="G371">
        <v>-107.76227</v>
      </c>
      <c r="I371">
        <v>5830</v>
      </c>
      <c r="K371" s="3" t="s">
        <v>674</v>
      </c>
      <c r="L371" s="1">
        <v>20520</v>
      </c>
      <c r="M371">
        <v>6.8</v>
      </c>
      <c r="N371">
        <v>37722</v>
      </c>
      <c r="O371">
        <v>565.88</v>
      </c>
      <c r="P371">
        <v>13720.72</v>
      </c>
      <c r="Q371"/>
      <c r="R371">
        <v>344.05</v>
      </c>
      <c r="S371">
        <v>949.98</v>
      </c>
      <c r="T371"/>
      <c r="U371">
        <v>22594</v>
      </c>
      <c r="V371">
        <v>29.78</v>
      </c>
    </row>
    <row r="372" spans="1:22" ht="12.75">
      <c r="A372">
        <v>637</v>
      </c>
      <c r="B372" t="s">
        <v>705</v>
      </c>
      <c r="C372" t="s">
        <v>585</v>
      </c>
      <c r="F372">
        <v>36.30414</v>
      </c>
      <c r="G372">
        <v>-107.7706</v>
      </c>
      <c r="I372">
        <v>5880</v>
      </c>
      <c r="K372" s="3" t="s">
        <v>674</v>
      </c>
      <c r="L372" s="1">
        <v>21304</v>
      </c>
      <c r="M372">
        <v>7.1</v>
      </c>
      <c r="N372">
        <v>23796</v>
      </c>
      <c r="O372">
        <v>93.56</v>
      </c>
      <c r="P372">
        <v>9185.54</v>
      </c>
      <c r="Q372"/>
      <c r="R372">
        <v>51.87</v>
      </c>
      <c r="S372">
        <v>732.24</v>
      </c>
      <c r="T372"/>
      <c r="U372">
        <v>13932.9</v>
      </c>
      <c r="V372">
        <v>171.87</v>
      </c>
    </row>
    <row r="373" spans="1:22" ht="12.75">
      <c r="A373">
        <v>638</v>
      </c>
      <c r="B373" t="s">
        <v>706</v>
      </c>
      <c r="C373" t="s">
        <v>585</v>
      </c>
      <c r="F373">
        <v>36.39319</v>
      </c>
      <c r="G373">
        <v>-108.16606</v>
      </c>
      <c r="I373">
        <v>5905</v>
      </c>
      <c r="K373" s="3" t="s">
        <v>674</v>
      </c>
      <c r="L373" s="1"/>
      <c r="M373">
        <v>7</v>
      </c>
      <c r="N373">
        <v>49965</v>
      </c>
      <c r="O373">
        <v>796</v>
      </c>
      <c r="P373">
        <v>18706</v>
      </c>
      <c r="Q373"/>
      <c r="R373">
        <v>47</v>
      </c>
      <c r="S373">
        <v>425</v>
      </c>
      <c r="T373"/>
      <c r="U373">
        <v>30000</v>
      </c>
      <c r="V373">
        <v>207</v>
      </c>
    </row>
    <row r="374" spans="1:22" ht="12.75">
      <c r="A374">
        <v>639</v>
      </c>
      <c r="B374" t="s">
        <v>707</v>
      </c>
      <c r="C374" t="s">
        <v>585</v>
      </c>
      <c r="F374">
        <v>36.22123</v>
      </c>
      <c r="G374">
        <v>-107.68424</v>
      </c>
      <c r="I374">
        <v>6098</v>
      </c>
      <c r="K374" s="3" t="s">
        <v>674</v>
      </c>
      <c r="L374" s="1">
        <v>20520</v>
      </c>
      <c r="M374">
        <v>6.8</v>
      </c>
      <c r="N374">
        <v>25418</v>
      </c>
      <c r="O374">
        <v>218.07</v>
      </c>
      <c r="P374">
        <v>9690.69</v>
      </c>
      <c r="Q374"/>
      <c r="R374">
        <v>61.14</v>
      </c>
      <c r="S374">
        <v>733.68</v>
      </c>
      <c r="T374"/>
      <c r="U374">
        <v>15081.2</v>
      </c>
      <c r="V374">
        <v>6.11</v>
      </c>
    </row>
    <row r="375" spans="1:22" ht="12.75">
      <c r="A375">
        <v>640</v>
      </c>
      <c r="B375" t="s">
        <v>708</v>
      </c>
      <c r="C375" t="s">
        <v>585</v>
      </c>
      <c r="F375">
        <v>36.21044</v>
      </c>
      <c r="G375">
        <v>-107.53374</v>
      </c>
      <c r="I375">
        <v>6654</v>
      </c>
      <c r="K375" s="3" t="s">
        <v>674</v>
      </c>
      <c r="L375" s="1">
        <v>20923</v>
      </c>
      <c r="M375">
        <v>6.2</v>
      </c>
      <c r="N375">
        <v>37700</v>
      </c>
      <c r="O375">
        <v>1570</v>
      </c>
      <c r="P375">
        <v>12500</v>
      </c>
      <c r="Q375"/>
      <c r="R375">
        <v>200</v>
      </c>
      <c r="S375">
        <v>330</v>
      </c>
      <c r="T375"/>
      <c r="U375">
        <v>21000</v>
      </c>
      <c r="V375">
        <v>2110</v>
      </c>
    </row>
    <row r="376" spans="1:22" ht="12.75">
      <c r="A376">
        <v>641</v>
      </c>
      <c r="B376" t="s">
        <v>709</v>
      </c>
      <c r="C376" t="s">
        <v>585</v>
      </c>
      <c r="F376">
        <v>36.28664</v>
      </c>
      <c r="G376">
        <v>-107.16752</v>
      </c>
      <c r="I376">
        <v>6943</v>
      </c>
      <c r="K376" s="3" t="s">
        <v>674</v>
      </c>
      <c r="L376" s="1">
        <v>36983</v>
      </c>
      <c r="M376">
        <v>6.6</v>
      </c>
      <c r="N376">
        <v>14579</v>
      </c>
      <c r="O376">
        <v>138</v>
      </c>
      <c r="P376">
        <v>5418</v>
      </c>
      <c r="Q376"/>
      <c r="R376">
        <v>23</v>
      </c>
      <c r="S376">
        <v>598</v>
      </c>
      <c r="T376"/>
      <c r="U376">
        <v>6790</v>
      </c>
      <c r="V376">
        <v>1600</v>
      </c>
    </row>
    <row r="377" spans="1:22" ht="12.75">
      <c r="A377">
        <v>642</v>
      </c>
      <c r="B377" t="s">
        <v>710</v>
      </c>
      <c r="C377" t="s">
        <v>585</v>
      </c>
      <c r="F377">
        <v>36.26238</v>
      </c>
      <c r="G377">
        <v>-107.59057</v>
      </c>
      <c r="I377">
        <v>7435</v>
      </c>
      <c r="K377" s="3" t="s">
        <v>674</v>
      </c>
      <c r="L377" s="1">
        <v>34703</v>
      </c>
      <c r="M377">
        <v>6.11</v>
      </c>
      <c r="N377">
        <v>14253</v>
      </c>
      <c r="O377">
        <v>5631.24</v>
      </c>
      <c r="P377">
        <v>112628</v>
      </c>
      <c r="Q377">
        <v>860.156</v>
      </c>
      <c r="R377">
        <v>595.473</v>
      </c>
      <c r="S377">
        <v>111645</v>
      </c>
      <c r="T377"/>
      <c r="U377">
        <v>251362</v>
      </c>
      <c r="V377">
        <v>3938</v>
      </c>
    </row>
    <row r="378" spans="1:22" ht="12.75">
      <c r="A378">
        <v>643</v>
      </c>
      <c r="B378" t="s">
        <v>711</v>
      </c>
      <c r="C378" t="s">
        <v>585</v>
      </c>
      <c r="F378">
        <v>36.33484</v>
      </c>
      <c r="G378">
        <v>-107.23063</v>
      </c>
      <c r="I378">
        <v>7561</v>
      </c>
      <c r="K378" s="3" t="s">
        <v>674</v>
      </c>
      <c r="L378" s="1"/>
      <c r="M378">
        <v>8.7</v>
      </c>
      <c r="N378">
        <v>4730</v>
      </c>
      <c r="O378">
        <v>19</v>
      </c>
      <c r="P378">
        <v>1660</v>
      </c>
      <c r="Q378"/>
      <c r="R378">
        <v>12</v>
      </c>
      <c r="S378">
        <v>1145</v>
      </c>
      <c r="T378">
        <v>197</v>
      </c>
      <c r="U378">
        <v>188</v>
      </c>
      <c r="V378">
        <v>2090</v>
      </c>
    </row>
    <row r="379" spans="1:22" ht="12.75">
      <c r="A379">
        <v>644</v>
      </c>
      <c r="B379" t="s">
        <v>712</v>
      </c>
      <c r="C379" t="s">
        <v>585</v>
      </c>
      <c r="F379">
        <v>35.96551</v>
      </c>
      <c r="G379">
        <v>-107.17281</v>
      </c>
      <c r="I379">
        <v>10365</v>
      </c>
      <c r="K379" s="3" t="s">
        <v>674</v>
      </c>
      <c r="L379" s="1">
        <v>24560</v>
      </c>
      <c r="M379">
        <v>7.8</v>
      </c>
      <c r="N379">
        <v>7198</v>
      </c>
      <c r="O379">
        <v>24</v>
      </c>
      <c r="P379">
        <v>2584</v>
      </c>
      <c r="Q379">
        <v>23</v>
      </c>
      <c r="R379">
        <v>9</v>
      </c>
      <c r="S379">
        <v>878</v>
      </c>
      <c r="T379"/>
      <c r="U379">
        <v>3300</v>
      </c>
      <c r="V379">
        <v>380</v>
      </c>
    </row>
    <row r="380" spans="1:22" ht="12.75">
      <c r="A380">
        <v>645</v>
      </c>
      <c r="B380" t="s">
        <v>713</v>
      </c>
      <c r="C380" t="s">
        <v>585</v>
      </c>
      <c r="F380">
        <v>35.73134</v>
      </c>
      <c r="G380">
        <v>-107.72782</v>
      </c>
      <c r="I380">
        <v>1600</v>
      </c>
      <c r="K380" s="3" t="s">
        <v>674</v>
      </c>
      <c r="L380" s="1">
        <v>24399</v>
      </c>
      <c r="M380">
        <v>9</v>
      </c>
      <c r="N380">
        <v>1816</v>
      </c>
      <c r="O380">
        <v>20</v>
      </c>
      <c r="P380">
        <v>739</v>
      </c>
      <c r="Q380">
        <v>6</v>
      </c>
      <c r="R380">
        <v>5</v>
      </c>
      <c r="S380">
        <v>1086</v>
      </c>
      <c r="T380">
        <v>396</v>
      </c>
      <c r="U380">
        <v>40</v>
      </c>
      <c r="V380">
        <v>75</v>
      </c>
    </row>
    <row r="381" spans="1:22" ht="12.75">
      <c r="A381">
        <v>646</v>
      </c>
      <c r="B381" t="s">
        <v>676</v>
      </c>
      <c r="C381" t="s">
        <v>585</v>
      </c>
      <c r="F381">
        <v>35.67757</v>
      </c>
      <c r="G381">
        <v>-107.63566</v>
      </c>
      <c r="I381">
        <v>1782</v>
      </c>
      <c r="K381" s="3" t="s">
        <v>674</v>
      </c>
      <c r="L381" s="1">
        <v>18401</v>
      </c>
      <c r="M381"/>
      <c r="N381">
        <v>6157</v>
      </c>
      <c r="O381">
        <v>40</v>
      </c>
      <c r="P381">
        <v>2151</v>
      </c>
      <c r="Q381"/>
      <c r="R381">
        <v>28</v>
      </c>
      <c r="S381">
        <v>519</v>
      </c>
      <c r="T381"/>
      <c r="U381">
        <v>3000</v>
      </c>
      <c r="V381">
        <v>419</v>
      </c>
    </row>
    <row r="382" spans="1:22" ht="12.75">
      <c r="A382">
        <v>647</v>
      </c>
      <c r="B382" t="s">
        <v>714</v>
      </c>
      <c r="C382" t="s">
        <v>585</v>
      </c>
      <c r="F382">
        <v>36.0448</v>
      </c>
      <c r="G382">
        <v>-108.15106</v>
      </c>
      <c r="I382">
        <v>2875</v>
      </c>
      <c r="K382" s="3" t="s">
        <v>674</v>
      </c>
      <c r="L382" s="1">
        <v>20958</v>
      </c>
      <c r="M382">
        <v>8.17</v>
      </c>
      <c r="N382">
        <v>7657</v>
      </c>
      <c r="O382">
        <v>64.58</v>
      </c>
      <c r="P382">
        <v>1632.66</v>
      </c>
      <c r="Q382">
        <v>22.2</v>
      </c>
      <c r="R382">
        <v>29.26</v>
      </c>
      <c r="S382">
        <v>393.51</v>
      </c>
      <c r="T382">
        <v>48.43</v>
      </c>
      <c r="U382">
        <v>2289.42</v>
      </c>
      <c r="V382">
        <v>221.98</v>
      </c>
    </row>
    <row r="383" spans="1:22" ht="12.75">
      <c r="A383">
        <v>740</v>
      </c>
      <c r="B383" s="20" t="s">
        <v>844</v>
      </c>
      <c r="C383" s="19" t="s">
        <v>785</v>
      </c>
      <c r="D383" s="19"/>
      <c r="E383" s="19"/>
      <c r="F383" s="19">
        <v>36.269138166244</v>
      </c>
      <c r="G383" s="19">
        <v>-107.643743347596</v>
      </c>
      <c r="H383" s="19" t="s">
        <v>810</v>
      </c>
      <c r="I383" s="19">
        <v>5145</v>
      </c>
      <c r="J383" s="19">
        <v>6877</v>
      </c>
      <c r="K383" s="3" t="s">
        <v>674</v>
      </c>
      <c r="L383" s="21">
        <v>29979</v>
      </c>
      <c r="M383" s="20">
        <v>7.3</v>
      </c>
      <c r="N383" s="19">
        <v>22570</v>
      </c>
      <c r="O383" s="20">
        <v>104</v>
      </c>
      <c r="P383" s="20">
        <v>8653.08</v>
      </c>
      <c r="Q383" s="19"/>
      <c r="R383" s="19">
        <v>4</v>
      </c>
      <c r="S383" s="20">
        <v>293</v>
      </c>
      <c r="T383" s="19"/>
      <c r="U383" s="20">
        <v>13352.5</v>
      </c>
      <c r="V383" s="20">
        <v>100</v>
      </c>
    </row>
    <row r="384" spans="1:22" ht="12.75">
      <c r="A384">
        <v>741</v>
      </c>
      <c r="B384" s="20" t="s">
        <v>844</v>
      </c>
      <c r="C384" s="19" t="s">
        <v>785</v>
      </c>
      <c r="D384" s="19"/>
      <c r="E384" s="19"/>
      <c r="F384" s="19">
        <v>36.269138166244</v>
      </c>
      <c r="G384" s="19">
        <v>-107.643743347596</v>
      </c>
      <c r="H384" s="19" t="s">
        <v>810</v>
      </c>
      <c r="I384" s="19">
        <v>5145</v>
      </c>
      <c r="J384" s="19">
        <v>6877</v>
      </c>
      <c r="K384" s="3" t="s">
        <v>674</v>
      </c>
      <c r="L384" s="21">
        <v>29978</v>
      </c>
      <c r="M384" s="19"/>
      <c r="N384" s="19">
        <v>22750</v>
      </c>
      <c r="O384" s="20">
        <v>104</v>
      </c>
      <c r="P384" s="20">
        <v>8653</v>
      </c>
      <c r="Q384" s="19"/>
      <c r="R384" s="19">
        <v>4</v>
      </c>
      <c r="S384" s="20">
        <v>293</v>
      </c>
      <c r="T384" s="19"/>
      <c r="U384" s="20">
        <v>13352</v>
      </c>
      <c r="V384" s="20">
        <v>100</v>
      </c>
    </row>
    <row r="385" spans="1:22" ht="12.75">
      <c r="A385">
        <v>742</v>
      </c>
      <c r="B385" s="20" t="s">
        <v>844</v>
      </c>
      <c r="C385" s="19" t="s">
        <v>785</v>
      </c>
      <c r="D385" s="19"/>
      <c r="E385" s="19"/>
      <c r="F385" s="19">
        <v>36.269138166244</v>
      </c>
      <c r="G385" s="19">
        <v>-107.643743347596</v>
      </c>
      <c r="H385" s="19" t="s">
        <v>810</v>
      </c>
      <c r="I385" s="19">
        <v>5145</v>
      </c>
      <c r="J385" s="19">
        <v>6877</v>
      </c>
      <c r="K385" s="3" t="s">
        <v>674</v>
      </c>
      <c r="L385" s="21">
        <v>29980</v>
      </c>
      <c r="M385" s="20">
        <v>7.3</v>
      </c>
      <c r="N385" s="19">
        <v>23785</v>
      </c>
      <c r="O385" s="20">
        <v>280</v>
      </c>
      <c r="P385" s="20">
        <v>8626</v>
      </c>
      <c r="Q385" s="19"/>
      <c r="R385" s="19">
        <v>243</v>
      </c>
      <c r="S385" s="20">
        <v>219</v>
      </c>
      <c r="T385" s="19"/>
      <c r="U385" s="20">
        <v>14306</v>
      </c>
      <c r="V385" s="20">
        <v>100</v>
      </c>
    </row>
    <row r="386" spans="1:22" ht="12.75">
      <c r="A386">
        <v>743</v>
      </c>
      <c r="B386" s="20" t="s">
        <v>844</v>
      </c>
      <c r="C386" s="19" t="s">
        <v>785</v>
      </c>
      <c r="D386" s="19"/>
      <c r="E386" s="19"/>
      <c r="F386" s="19">
        <v>36.269138166244</v>
      </c>
      <c r="G386" s="19">
        <v>-107.643743347596</v>
      </c>
      <c r="H386" s="19" t="s">
        <v>810</v>
      </c>
      <c r="I386" s="19">
        <v>5145</v>
      </c>
      <c r="J386" s="19">
        <v>6877</v>
      </c>
      <c r="K386" s="3" t="s">
        <v>674</v>
      </c>
      <c r="L386" s="21">
        <v>29952</v>
      </c>
      <c r="M386" s="19">
        <v>7.3</v>
      </c>
      <c r="N386" s="19">
        <v>23804</v>
      </c>
      <c r="O386" s="20">
        <v>332</v>
      </c>
      <c r="P386" s="20">
        <v>8732</v>
      </c>
      <c r="Q386" s="19"/>
      <c r="R386" s="19">
        <v>139</v>
      </c>
      <c r="S386" s="20">
        <v>195</v>
      </c>
      <c r="T386" s="19"/>
      <c r="U386" s="20">
        <v>14306</v>
      </c>
      <c r="V386" s="20">
        <v>100</v>
      </c>
    </row>
    <row r="387" spans="2:22" ht="12.75">
      <c r="B387" s="3" t="s">
        <v>807</v>
      </c>
      <c r="C387" t="s">
        <v>785</v>
      </c>
      <c r="F387">
        <v>36.2597</v>
      </c>
      <c r="G387">
        <v>-107.3423</v>
      </c>
      <c r="H387" t="s">
        <v>808</v>
      </c>
      <c r="I387">
        <v>3674</v>
      </c>
      <c r="J387">
        <v>6725</v>
      </c>
      <c r="K387" s="3" t="s">
        <v>674</v>
      </c>
      <c r="L387" s="1">
        <v>26857</v>
      </c>
      <c r="M387">
        <v>8.4</v>
      </c>
      <c r="N387">
        <v>2759</v>
      </c>
      <c r="O387">
        <v>36</v>
      </c>
      <c r="P387">
        <v>849</v>
      </c>
      <c r="Q387"/>
      <c r="R387">
        <v>28</v>
      </c>
      <c r="S387">
        <v>305</v>
      </c>
      <c r="T387"/>
      <c r="U387">
        <v>128</v>
      </c>
      <c r="V387">
        <v>1365</v>
      </c>
    </row>
    <row r="388" spans="1:22" ht="12.75">
      <c r="A388">
        <v>193</v>
      </c>
      <c r="B388" s="4">
        <v>1</v>
      </c>
      <c r="C388" s="2" t="s">
        <v>42</v>
      </c>
      <c r="D388" s="2"/>
      <c r="E388" s="2"/>
      <c r="F388" s="2"/>
      <c r="G388" s="2"/>
      <c r="H388" s="2"/>
      <c r="I388" s="2">
        <v>150</v>
      </c>
      <c r="J388" s="2">
        <v>5890</v>
      </c>
      <c r="K388" s="4" t="s">
        <v>559</v>
      </c>
      <c r="L388" s="15">
        <v>68850</v>
      </c>
      <c r="M388" s="4">
        <v>7.9</v>
      </c>
      <c r="N388" s="4">
        <v>455</v>
      </c>
      <c r="O388" s="4">
        <v>42</v>
      </c>
      <c r="P388" s="4">
        <v>96</v>
      </c>
      <c r="Q388" s="4">
        <v>6.4</v>
      </c>
      <c r="R388" s="4">
        <v>17</v>
      </c>
      <c r="S388" s="4">
        <v>310</v>
      </c>
      <c r="T388" s="4"/>
      <c r="U388" s="4">
        <v>7.8</v>
      </c>
      <c r="V388" s="4">
        <v>120</v>
      </c>
    </row>
    <row r="389" spans="1:22" ht="12.75">
      <c r="A389">
        <v>194</v>
      </c>
      <c r="B389" s="4">
        <v>2</v>
      </c>
      <c r="C389" s="2" t="s">
        <v>42</v>
      </c>
      <c r="D389" s="2"/>
      <c r="E389" s="2"/>
      <c r="F389" s="2">
        <v>36.02621538</v>
      </c>
      <c r="G389" s="2">
        <v>-107.898154</v>
      </c>
      <c r="H389" s="2"/>
      <c r="I389" s="2">
        <v>3090</v>
      </c>
      <c r="J389" s="2">
        <v>6195</v>
      </c>
      <c r="K389" s="4" t="s">
        <v>559</v>
      </c>
      <c r="L389" s="15">
        <v>68049</v>
      </c>
      <c r="M389" s="4">
        <v>8.2</v>
      </c>
      <c r="N389" s="4">
        <v>1799</v>
      </c>
      <c r="O389" s="4">
        <v>10</v>
      </c>
      <c r="P389" s="4">
        <v>630</v>
      </c>
      <c r="Q389" s="4">
        <v>3.3</v>
      </c>
      <c r="R389" s="4">
        <v>2.1</v>
      </c>
      <c r="S389" s="4">
        <v>380</v>
      </c>
      <c r="T389" s="4"/>
      <c r="U389" s="4">
        <v>46</v>
      </c>
      <c r="V389" s="4">
        <v>910</v>
      </c>
    </row>
    <row r="390" spans="1:22" ht="12.75">
      <c r="A390">
        <v>195</v>
      </c>
      <c r="B390" s="4">
        <v>4</v>
      </c>
      <c r="C390" s="2" t="s">
        <v>42</v>
      </c>
      <c r="D390" s="2"/>
      <c r="E390" s="2"/>
      <c r="F390" s="2">
        <v>35.89867627</v>
      </c>
      <c r="G390" s="2">
        <v>-108.6457806</v>
      </c>
      <c r="H390" s="2"/>
      <c r="I390" s="2">
        <v>1239</v>
      </c>
      <c r="J390">
        <v>5990</v>
      </c>
      <c r="K390" s="4" t="s">
        <v>559</v>
      </c>
      <c r="L390" s="15">
        <v>68864</v>
      </c>
      <c r="M390" s="4">
        <v>8.57</v>
      </c>
      <c r="N390" s="4">
        <v>559</v>
      </c>
      <c r="O390" s="4">
        <v>1.2</v>
      </c>
      <c r="P390" s="4">
        <v>220</v>
      </c>
      <c r="Q390" s="4">
        <v>1.1</v>
      </c>
      <c r="R390" s="4">
        <v>0.28</v>
      </c>
      <c r="S390" s="4">
        <v>451</v>
      </c>
      <c r="T390" s="4">
        <v>14</v>
      </c>
      <c r="U390" s="4">
        <v>4.1</v>
      </c>
      <c r="V390" s="4">
        <v>84</v>
      </c>
    </row>
    <row r="391" spans="1:22" ht="12.75">
      <c r="A391">
        <v>196</v>
      </c>
      <c r="B391" s="4" t="s">
        <v>21</v>
      </c>
      <c r="C391" s="2" t="s">
        <v>42</v>
      </c>
      <c r="D391" s="2"/>
      <c r="E391" s="2"/>
      <c r="F391" s="2">
        <v>35.81444335</v>
      </c>
      <c r="G391" s="2">
        <v>-108.6671958</v>
      </c>
      <c r="H391" s="2"/>
      <c r="I391" s="2">
        <v>1743</v>
      </c>
      <c r="J391">
        <v>6048</v>
      </c>
      <c r="K391" s="4" t="s">
        <v>559</v>
      </c>
      <c r="L391" s="15">
        <v>68483</v>
      </c>
      <c r="M391" s="4">
        <v>8.81</v>
      </c>
      <c r="N391" s="4">
        <v>1200</v>
      </c>
      <c r="O391" s="4">
        <v>3.8</v>
      </c>
      <c r="P391" s="4">
        <v>400</v>
      </c>
      <c r="Q391" s="4">
        <v>1</v>
      </c>
      <c r="R391" s="4">
        <v>0.18</v>
      </c>
      <c r="S391" s="4">
        <v>295</v>
      </c>
      <c r="T391" s="4">
        <v>22</v>
      </c>
      <c r="U391" s="4">
        <v>44</v>
      </c>
      <c r="V391" s="4">
        <v>530</v>
      </c>
    </row>
    <row r="392" spans="1:22" ht="12.75">
      <c r="A392">
        <v>197</v>
      </c>
      <c r="B392" s="4" t="s">
        <v>22</v>
      </c>
      <c r="C392" s="2" t="s">
        <v>42</v>
      </c>
      <c r="D392" s="2"/>
      <c r="E392" s="2"/>
      <c r="F392" s="2">
        <v>35.81444335</v>
      </c>
      <c r="G392" s="2">
        <v>-108.6671958</v>
      </c>
      <c r="H392" s="2"/>
      <c r="I392" s="2">
        <v>1743</v>
      </c>
      <c r="J392">
        <v>6048</v>
      </c>
      <c r="K392" s="4" t="s">
        <v>559</v>
      </c>
      <c r="L392" s="15">
        <v>68847</v>
      </c>
      <c r="M392" s="4">
        <v>8.81</v>
      </c>
      <c r="N392" s="4"/>
      <c r="O392" s="4">
        <v>3.6</v>
      </c>
      <c r="P392" s="4">
        <v>400</v>
      </c>
      <c r="Q392" s="4">
        <v>0.9</v>
      </c>
      <c r="R392" s="4">
        <v>0.15</v>
      </c>
      <c r="S392" s="4">
        <v>288</v>
      </c>
      <c r="T392" s="4">
        <v>17</v>
      </c>
      <c r="U392" s="4">
        <v>45</v>
      </c>
      <c r="V392" s="4">
        <v>550</v>
      </c>
    </row>
    <row r="393" spans="1:22" ht="12.75">
      <c r="A393">
        <v>198</v>
      </c>
      <c r="B393" s="4">
        <v>6</v>
      </c>
      <c r="C393" s="2" t="s">
        <v>42</v>
      </c>
      <c r="D393" s="2"/>
      <c r="E393" s="2"/>
      <c r="F393" s="2">
        <v>35.73021043</v>
      </c>
      <c r="G393" s="2">
        <v>-108.6257931</v>
      </c>
      <c r="H393" s="2"/>
      <c r="I393" s="2">
        <v>1082</v>
      </c>
      <c r="J393">
        <v>6379</v>
      </c>
      <c r="K393" s="4" t="s">
        <v>559</v>
      </c>
      <c r="L393" s="15">
        <v>68849</v>
      </c>
      <c r="M393" s="4">
        <v>8.99</v>
      </c>
      <c r="N393" s="4">
        <v>639</v>
      </c>
      <c r="O393" s="4">
        <v>1.7</v>
      </c>
      <c r="P393" s="4">
        <v>230</v>
      </c>
      <c r="Q393" s="4">
        <v>0.7</v>
      </c>
      <c r="R393" s="4">
        <v>0.62</v>
      </c>
      <c r="S393" s="4">
        <v>336</v>
      </c>
      <c r="T393" s="4">
        <v>22</v>
      </c>
      <c r="U393" s="4">
        <v>5</v>
      </c>
      <c r="V393" s="4">
        <v>180</v>
      </c>
    </row>
    <row r="394" spans="1:22" ht="12.75">
      <c r="A394">
        <v>199</v>
      </c>
      <c r="B394" s="4">
        <v>7</v>
      </c>
      <c r="C394" s="2" t="s">
        <v>42</v>
      </c>
      <c r="D394" s="2"/>
      <c r="E394" s="2"/>
      <c r="F394" s="2">
        <v>35.71450599</v>
      </c>
      <c r="G394" s="2">
        <v>-108.7714161</v>
      </c>
      <c r="H394" s="2"/>
      <c r="I394" s="2">
        <v>1850</v>
      </c>
      <c r="J394">
        <v>6365</v>
      </c>
      <c r="K394" s="4" t="s">
        <v>559</v>
      </c>
      <c r="L394" s="15">
        <v>68847</v>
      </c>
      <c r="M394" s="4">
        <v>9</v>
      </c>
      <c r="N394" s="4">
        <v>374</v>
      </c>
      <c r="O394" s="4">
        <v>2.3</v>
      </c>
      <c r="P394" s="4">
        <v>140</v>
      </c>
      <c r="Q394" s="4">
        <v>0.7</v>
      </c>
      <c r="R394" s="4">
        <v>0.29</v>
      </c>
      <c r="S394" s="4">
        <v>222</v>
      </c>
      <c r="T394" s="4">
        <v>14</v>
      </c>
      <c r="U394" s="4">
        <v>9.5</v>
      </c>
      <c r="V394" s="4">
        <v>84</v>
      </c>
    </row>
    <row r="395" spans="1:22" ht="12.75">
      <c r="A395">
        <v>200</v>
      </c>
      <c r="B395" s="4">
        <v>8</v>
      </c>
      <c r="C395" s="2" t="s">
        <v>42</v>
      </c>
      <c r="D395" s="2"/>
      <c r="E395" s="2"/>
      <c r="F395" s="2">
        <v>35.57602136</v>
      </c>
      <c r="G395" s="2">
        <v>-107.2338084</v>
      </c>
      <c r="H395" s="2"/>
      <c r="I395" s="2">
        <v>969</v>
      </c>
      <c r="J395">
        <v>6430</v>
      </c>
      <c r="K395" s="4" t="s">
        <v>559</v>
      </c>
      <c r="L395" s="15">
        <v>68639</v>
      </c>
      <c r="M395" s="4">
        <v>8.73</v>
      </c>
      <c r="N395" s="4">
        <v>2000</v>
      </c>
      <c r="O395" s="4">
        <v>5.2</v>
      </c>
      <c r="P395" s="4">
        <v>630</v>
      </c>
      <c r="Q395" s="4">
        <v>2.4</v>
      </c>
      <c r="R395" s="4">
        <v>2</v>
      </c>
      <c r="S395" s="4">
        <v>252</v>
      </c>
      <c r="T395" s="4">
        <v>10</v>
      </c>
      <c r="U395" s="4">
        <v>23</v>
      </c>
      <c r="V395" s="4">
        <v>1200</v>
      </c>
    </row>
    <row r="396" spans="1:22" ht="12.75">
      <c r="A396">
        <v>201</v>
      </c>
      <c r="B396" s="4" t="s">
        <v>23</v>
      </c>
      <c r="C396" s="2" t="s">
        <v>42</v>
      </c>
      <c r="D396" s="2"/>
      <c r="E396" s="2"/>
      <c r="F396" s="2">
        <v>35.5674553</v>
      </c>
      <c r="G396" s="2">
        <v>-107.2123933</v>
      </c>
      <c r="H396" s="2"/>
      <c r="I396" s="2">
        <v>602</v>
      </c>
      <c r="J396">
        <v>6165</v>
      </c>
      <c r="K396" s="4" t="s">
        <v>559</v>
      </c>
      <c r="L396" s="15">
        <v>68056</v>
      </c>
      <c r="M396" s="4">
        <v>9.1</v>
      </c>
      <c r="N396" s="4">
        <v>330</v>
      </c>
      <c r="O396" s="4">
        <v>1.4</v>
      </c>
      <c r="P396" s="4">
        <v>129</v>
      </c>
      <c r="Q396" s="4">
        <v>0.8</v>
      </c>
      <c r="R396" s="4">
        <v>0.03</v>
      </c>
      <c r="S396" s="4">
        <v>259</v>
      </c>
      <c r="T396" s="4">
        <v>20</v>
      </c>
      <c r="U396" s="4">
        <v>4.3</v>
      </c>
      <c r="V396" s="4">
        <v>31</v>
      </c>
    </row>
    <row r="397" spans="1:22" ht="12.75">
      <c r="A397">
        <v>202</v>
      </c>
      <c r="B397" s="4" t="s">
        <v>24</v>
      </c>
      <c r="C397" s="2" t="s">
        <v>42</v>
      </c>
      <c r="D397" s="2"/>
      <c r="E397" s="2"/>
      <c r="F397" s="2">
        <v>35.5674553</v>
      </c>
      <c r="G397" s="2">
        <v>-107.2123933</v>
      </c>
      <c r="H397" s="2"/>
      <c r="I397" s="2">
        <v>602</v>
      </c>
      <c r="J397">
        <v>6165</v>
      </c>
      <c r="K397" s="4" t="s">
        <v>559</v>
      </c>
      <c r="L397" s="15">
        <v>68525</v>
      </c>
      <c r="M397" s="4">
        <v>8.83</v>
      </c>
      <c r="N397" s="4">
        <v>330</v>
      </c>
      <c r="O397" s="4">
        <v>1.3</v>
      </c>
      <c r="P397" s="4">
        <v>130</v>
      </c>
      <c r="Q397" s="4">
        <v>0.7</v>
      </c>
      <c r="R397" s="4">
        <v>0.31</v>
      </c>
      <c r="S397" s="4">
        <v>293</v>
      </c>
      <c r="T397" s="4">
        <v>26</v>
      </c>
      <c r="U397" s="4">
        <v>3.3</v>
      </c>
      <c r="V397" s="4">
        <v>35</v>
      </c>
    </row>
    <row r="398" spans="1:22" ht="12.75">
      <c r="A398">
        <v>203</v>
      </c>
      <c r="B398" s="4">
        <v>10</v>
      </c>
      <c r="C398" s="2" t="s">
        <v>42</v>
      </c>
      <c r="D398" s="2"/>
      <c r="E398" s="2"/>
      <c r="F398" s="2">
        <v>35.50320985</v>
      </c>
      <c r="G398" s="2">
        <v>-108.7914036</v>
      </c>
      <c r="H398" s="2"/>
      <c r="I398" s="2">
        <v>667</v>
      </c>
      <c r="J398">
        <v>6515</v>
      </c>
      <c r="K398" s="4" t="s">
        <v>559</v>
      </c>
      <c r="L398" s="15">
        <v>68849</v>
      </c>
      <c r="M398" s="4">
        <v>9.2</v>
      </c>
      <c r="N398" s="4">
        <v>444</v>
      </c>
      <c r="O398" s="4">
        <v>0.28</v>
      </c>
      <c r="P398" s="4">
        <v>170</v>
      </c>
      <c r="Q398" s="4">
        <v>0.7</v>
      </c>
      <c r="R398" s="4">
        <v>0.06</v>
      </c>
      <c r="S398" s="4">
        <v>290</v>
      </c>
      <c r="T398" s="4">
        <v>17</v>
      </c>
      <c r="U398" s="4">
        <v>20</v>
      </c>
      <c r="V398" s="4">
        <v>85</v>
      </c>
    </row>
    <row r="399" spans="1:22" ht="12.75">
      <c r="A399">
        <v>204</v>
      </c>
      <c r="B399" s="3" t="s">
        <v>129</v>
      </c>
      <c r="C399" s="2" t="s">
        <v>264</v>
      </c>
      <c r="F399">
        <v>35.8525</v>
      </c>
      <c r="G399">
        <v>-108.669444444444</v>
      </c>
      <c r="H399" t="s">
        <v>343</v>
      </c>
      <c r="I399">
        <v>2500</v>
      </c>
      <c r="J399">
        <v>6046</v>
      </c>
      <c r="K399" s="4" t="s">
        <v>559</v>
      </c>
      <c r="L399" s="14">
        <v>22007</v>
      </c>
      <c r="M399" s="3">
        <v>8.4</v>
      </c>
      <c r="N399" s="3">
        <v>377</v>
      </c>
      <c r="O399" s="3">
        <v>1.4</v>
      </c>
      <c r="P399" s="3">
        <v>130</v>
      </c>
      <c r="Q399" s="3">
        <v>0.6</v>
      </c>
      <c r="R399" s="3">
        <v>0.1</v>
      </c>
      <c r="S399" s="3">
        <v>200</v>
      </c>
      <c r="T399" s="3">
        <v>3</v>
      </c>
      <c r="U399" s="3">
        <v>4.8</v>
      </c>
      <c r="V399" s="3">
        <v>120</v>
      </c>
    </row>
    <row r="400" spans="1:22" ht="12.75">
      <c r="A400">
        <v>205</v>
      </c>
      <c r="B400" s="3" t="s">
        <v>130</v>
      </c>
      <c r="C400" s="2" t="s">
        <v>264</v>
      </c>
      <c r="F400">
        <v>36.2444444444444</v>
      </c>
      <c r="G400">
        <v>-108.236111111111</v>
      </c>
      <c r="H400" t="s">
        <v>344</v>
      </c>
      <c r="I400">
        <v>4780</v>
      </c>
      <c r="J400">
        <v>5936</v>
      </c>
      <c r="K400" s="4" t="s">
        <v>559</v>
      </c>
      <c r="L400" s="14">
        <v>27466</v>
      </c>
      <c r="M400" s="3">
        <v>12</v>
      </c>
      <c r="N400" s="3">
        <v>5320</v>
      </c>
      <c r="O400" s="3">
        <v>16</v>
      </c>
      <c r="P400" s="3">
        <v>2000</v>
      </c>
      <c r="Q400" s="3">
        <v>12</v>
      </c>
      <c r="R400" s="3">
        <v>0.1</v>
      </c>
      <c r="S400" s="3">
        <v>0</v>
      </c>
      <c r="T400" s="3">
        <v>262</v>
      </c>
      <c r="U400" s="3">
        <v>730</v>
      </c>
      <c r="V400" s="3">
        <v>1900</v>
      </c>
    </row>
    <row r="401" spans="1:22" ht="12.75">
      <c r="A401">
        <v>206</v>
      </c>
      <c r="B401" s="3" t="s">
        <v>131</v>
      </c>
      <c r="C401" s="2" t="s">
        <v>264</v>
      </c>
      <c r="F401">
        <v>36.2444444444444</v>
      </c>
      <c r="G401">
        <v>-108.236111111111</v>
      </c>
      <c r="H401" t="s">
        <v>344</v>
      </c>
      <c r="I401">
        <v>4780</v>
      </c>
      <c r="J401">
        <v>5936</v>
      </c>
      <c r="K401" s="4" t="s">
        <v>559</v>
      </c>
      <c r="L401" s="14">
        <v>27493</v>
      </c>
      <c r="M401" s="3">
        <v>11.9</v>
      </c>
      <c r="N401" s="3">
        <v>4780</v>
      </c>
      <c r="O401" s="3">
        <v>18</v>
      </c>
      <c r="P401" s="3">
        <v>1700</v>
      </c>
      <c r="Q401" s="3">
        <v>12</v>
      </c>
      <c r="R401" s="3">
        <v>0.1</v>
      </c>
      <c r="S401" s="3">
        <v>0</v>
      </c>
      <c r="T401" s="3">
        <v>254</v>
      </c>
      <c r="U401" s="3">
        <v>650</v>
      </c>
      <c r="V401" s="3">
        <v>1800</v>
      </c>
    </row>
    <row r="402" spans="1:22" ht="12.75">
      <c r="A402">
        <v>207</v>
      </c>
      <c r="B402" s="3" t="s">
        <v>132</v>
      </c>
      <c r="C402" s="2" t="s">
        <v>264</v>
      </c>
      <c r="F402">
        <v>35.6208333333333</v>
      </c>
      <c r="G402">
        <v>-108.766944444444</v>
      </c>
      <c r="H402" t="s">
        <v>345</v>
      </c>
      <c r="I402">
        <v>3450</v>
      </c>
      <c r="J402">
        <v>6640</v>
      </c>
      <c r="K402" s="4" t="s">
        <v>559</v>
      </c>
      <c r="L402" s="14">
        <v>24909</v>
      </c>
      <c r="M402" s="3">
        <v>9.7</v>
      </c>
      <c r="N402" s="3">
        <v>666</v>
      </c>
      <c r="O402" s="3">
        <v>14</v>
      </c>
      <c r="P402" s="3">
        <v>218</v>
      </c>
      <c r="Q402" s="3">
        <v>3.4</v>
      </c>
      <c r="R402" s="3">
        <v>0.2</v>
      </c>
      <c r="S402" s="3">
        <v>208</v>
      </c>
      <c r="T402" s="3">
        <v>43</v>
      </c>
      <c r="U402" s="3">
        <v>20</v>
      </c>
      <c r="V402" s="3">
        <v>242</v>
      </c>
    </row>
    <row r="403" spans="1:22" ht="12.75">
      <c r="A403">
        <v>208</v>
      </c>
      <c r="B403" s="3" t="s">
        <v>133</v>
      </c>
      <c r="C403" s="2" t="s">
        <v>264</v>
      </c>
      <c r="F403">
        <v>35.5763888888889</v>
      </c>
      <c r="G403">
        <v>-107.206666666667</v>
      </c>
      <c r="H403" t="s">
        <v>346</v>
      </c>
      <c r="I403">
        <v>602</v>
      </c>
      <c r="J403">
        <v>6150</v>
      </c>
      <c r="K403" s="4" t="s">
        <v>559</v>
      </c>
      <c r="L403" s="14">
        <v>28593</v>
      </c>
      <c r="M403" s="3">
        <v>9.2</v>
      </c>
      <c r="N403" s="3">
        <v>312</v>
      </c>
      <c r="O403" s="3">
        <v>1.2</v>
      </c>
      <c r="P403" s="3">
        <v>120</v>
      </c>
      <c r="Q403" s="3">
        <v>0.8</v>
      </c>
      <c r="R403" s="3">
        <v>0.3</v>
      </c>
      <c r="S403" s="3">
        <v>269</v>
      </c>
      <c r="T403" s="3">
        <v>20</v>
      </c>
      <c r="U403" s="3">
        <v>3.5</v>
      </c>
      <c r="V403" s="3">
        <v>18</v>
      </c>
    </row>
    <row r="404" spans="1:22" ht="12.75">
      <c r="A404">
        <v>209</v>
      </c>
      <c r="B404" s="3">
        <v>1420</v>
      </c>
      <c r="C404" s="2" t="s">
        <v>264</v>
      </c>
      <c r="F404">
        <v>36.0891666666667</v>
      </c>
      <c r="G404">
        <v>-108.270277777778</v>
      </c>
      <c r="H404" t="s">
        <v>347</v>
      </c>
      <c r="I404">
        <v>2000</v>
      </c>
      <c r="J404">
        <v>5970</v>
      </c>
      <c r="K404" s="4" t="s">
        <v>559</v>
      </c>
      <c r="L404" s="14">
        <v>27331</v>
      </c>
      <c r="M404" s="3">
        <v>8.5</v>
      </c>
      <c r="N404" s="3">
        <v>1600</v>
      </c>
      <c r="O404" s="3">
        <v>4.2</v>
      </c>
      <c r="P404" s="3">
        <v>580</v>
      </c>
      <c r="Q404" s="3">
        <v>3.6</v>
      </c>
      <c r="R404" s="3">
        <v>0.7</v>
      </c>
      <c r="S404" s="3">
        <v>518</v>
      </c>
      <c r="T404" s="3">
        <v>19</v>
      </c>
      <c r="U404" s="3">
        <v>240</v>
      </c>
      <c r="V404" s="3">
        <v>480</v>
      </c>
    </row>
    <row r="405" spans="1:22" ht="12.75">
      <c r="A405">
        <v>210</v>
      </c>
      <c r="B405" s="3" t="s">
        <v>134</v>
      </c>
      <c r="C405" s="2" t="s">
        <v>264</v>
      </c>
      <c r="F405">
        <v>35.6208333333333</v>
      </c>
      <c r="G405">
        <v>-108.766944444444</v>
      </c>
      <c r="H405" t="s">
        <v>345</v>
      </c>
      <c r="I405">
        <v>3450</v>
      </c>
      <c r="J405">
        <v>6640</v>
      </c>
      <c r="K405" s="4" t="s">
        <v>559</v>
      </c>
      <c r="L405" s="14">
        <v>24910</v>
      </c>
      <c r="M405" s="3">
        <v>10</v>
      </c>
      <c r="N405" s="3">
        <v>819</v>
      </c>
      <c r="O405" s="3">
        <v>24</v>
      </c>
      <c r="P405" s="3">
        <v>244</v>
      </c>
      <c r="Q405" s="3">
        <v>7.4</v>
      </c>
      <c r="R405" s="3">
        <v>1</v>
      </c>
      <c r="S405" s="3">
        <v>80</v>
      </c>
      <c r="T405" s="3">
        <v>110</v>
      </c>
      <c r="U405" s="3">
        <v>36</v>
      </c>
      <c r="V405" s="3">
        <v>320</v>
      </c>
    </row>
    <row r="406" spans="1:22" ht="12.75">
      <c r="A406">
        <v>211</v>
      </c>
      <c r="B406" s="3">
        <v>60</v>
      </c>
      <c r="C406" s="2" t="s">
        <v>264</v>
      </c>
      <c r="F406">
        <v>35.7297222222222</v>
      </c>
      <c r="G406">
        <v>-108.297222222222</v>
      </c>
      <c r="H406" t="s">
        <v>348</v>
      </c>
      <c r="I406">
        <v>971</v>
      </c>
      <c r="J406">
        <v>6885</v>
      </c>
      <c r="K406" s="4" t="s">
        <v>559</v>
      </c>
      <c r="L406" s="14">
        <v>26631</v>
      </c>
      <c r="M406" s="3">
        <v>8.8</v>
      </c>
      <c r="N406" s="3">
        <v>576</v>
      </c>
      <c r="O406" s="3">
        <v>24</v>
      </c>
      <c r="P406" s="3">
        <v>160</v>
      </c>
      <c r="Q406" s="3">
        <v>2</v>
      </c>
      <c r="R406" s="3">
        <v>1.2</v>
      </c>
      <c r="S406" s="3">
        <v>200</v>
      </c>
      <c r="T406" s="3">
        <v>19</v>
      </c>
      <c r="U406" s="3">
        <v>5.3</v>
      </c>
      <c r="V406" s="3">
        <v>220</v>
      </c>
    </row>
    <row r="407" spans="1:22" ht="12.75">
      <c r="A407">
        <v>212</v>
      </c>
      <c r="B407" s="3" t="s">
        <v>135</v>
      </c>
      <c r="C407" s="2" t="s">
        <v>264</v>
      </c>
      <c r="F407">
        <v>35.6208333333333</v>
      </c>
      <c r="G407">
        <v>-108.766944444444</v>
      </c>
      <c r="H407" t="s">
        <v>345</v>
      </c>
      <c r="I407">
        <v>3450</v>
      </c>
      <c r="J407">
        <v>6640</v>
      </c>
      <c r="K407" s="4" t="s">
        <v>559</v>
      </c>
      <c r="L407" s="14">
        <v>24906</v>
      </c>
      <c r="M407" s="3">
        <v>8.7</v>
      </c>
      <c r="N407" s="3">
        <v>2170</v>
      </c>
      <c r="O407" s="3">
        <v>14</v>
      </c>
      <c r="P407" s="3">
        <v>724</v>
      </c>
      <c r="Q407" s="3">
        <v>6.9</v>
      </c>
      <c r="R407" s="3">
        <v>1.2</v>
      </c>
      <c r="S407" s="3">
        <v>350</v>
      </c>
      <c r="T407" s="3">
        <v>20</v>
      </c>
      <c r="U407" s="3">
        <v>158</v>
      </c>
      <c r="V407" s="3">
        <v>1050</v>
      </c>
    </row>
    <row r="408" spans="1:22" ht="12.75">
      <c r="A408">
        <v>213</v>
      </c>
      <c r="B408" s="3" t="s">
        <v>136</v>
      </c>
      <c r="C408" s="2" t="s">
        <v>264</v>
      </c>
      <c r="F408">
        <v>35.5366666666667</v>
      </c>
      <c r="G408">
        <v>-108.033888888889</v>
      </c>
      <c r="H408" t="s">
        <v>324</v>
      </c>
      <c r="I408">
        <v>812</v>
      </c>
      <c r="J408">
        <v>7195</v>
      </c>
      <c r="K408" s="4" t="s">
        <v>559</v>
      </c>
      <c r="L408" s="14">
        <v>22493</v>
      </c>
      <c r="M408" s="3">
        <v>8.4</v>
      </c>
      <c r="N408" s="3">
        <v>431</v>
      </c>
      <c r="O408" s="3">
        <v>6</v>
      </c>
      <c r="P408" s="3">
        <v>147</v>
      </c>
      <c r="Q408" s="3">
        <v>2.8</v>
      </c>
      <c r="R408" s="3">
        <v>1.7</v>
      </c>
      <c r="S408" s="3">
        <v>247</v>
      </c>
      <c r="T408" s="3">
        <v>2</v>
      </c>
      <c r="U408" s="3">
        <v>9.6</v>
      </c>
      <c r="V408" s="3">
        <v>124</v>
      </c>
    </row>
    <row r="409" spans="1:22" ht="12.75">
      <c r="A409">
        <v>214</v>
      </c>
      <c r="B409" s="3">
        <v>384</v>
      </c>
      <c r="C409" s="2" t="s">
        <v>264</v>
      </c>
      <c r="F409">
        <v>35.4422222222222</v>
      </c>
      <c r="G409">
        <v>-107.663333333333</v>
      </c>
      <c r="H409" t="s">
        <v>349</v>
      </c>
      <c r="I409">
        <v>1320</v>
      </c>
      <c r="J409">
        <v>7478</v>
      </c>
      <c r="K409" s="4" t="s">
        <v>559</v>
      </c>
      <c r="L409" s="14">
        <v>22920</v>
      </c>
      <c r="M409" s="3">
        <v>9.6</v>
      </c>
      <c r="N409" s="3">
        <v>3340</v>
      </c>
      <c r="O409" s="3">
        <v>3.1</v>
      </c>
      <c r="P409" s="3">
        <v>1120</v>
      </c>
      <c r="Q409" s="3">
        <v>5.1</v>
      </c>
      <c r="R409" s="3">
        <v>1.8</v>
      </c>
      <c r="S409" s="3">
        <v>194</v>
      </c>
      <c r="T409" s="3">
        <v>85</v>
      </c>
      <c r="U409" s="3">
        <v>76</v>
      </c>
      <c r="V409" s="3">
        <v>1940</v>
      </c>
    </row>
    <row r="410" spans="1:22" ht="12.75">
      <c r="A410">
        <v>215</v>
      </c>
      <c r="B410" s="3">
        <v>891</v>
      </c>
      <c r="C410" s="2" t="s">
        <v>264</v>
      </c>
      <c r="F410">
        <v>35.6372222222222</v>
      </c>
      <c r="G410">
        <v>-108.791666666667</v>
      </c>
      <c r="H410" t="s">
        <v>350</v>
      </c>
      <c r="I410">
        <v>2148</v>
      </c>
      <c r="J410">
        <v>6612</v>
      </c>
      <c r="K410" s="4" t="s">
        <v>559</v>
      </c>
      <c r="L410" s="14">
        <v>27571</v>
      </c>
      <c r="M410" s="3">
        <v>8.5</v>
      </c>
      <c r="N410" s="3">
        <v>928</v>
      </c>
      <c r="O410" s="3">
        <v>12</v>
      </c>
      <c r="P410" s="3">
        <v>310</v>
      </c>
      <c r="Q410" s="3">
        <v>2.7</v>
      </c>
      <c r="R410" s="3">
        <v>2.1</v>
      </c>
      <c r="S410" s="3">
        <v>223</v>
      </c>
      <c r="T410" s="3">
        <v>35</v>
      </c>
      <c r="U410" s="3">
        <v>60</v>
      </c>
      <c r="V410" s="3">
        <v>380</v>
      </c>
    </row>
    <row r="411" spans="1:22" ht="12.75">
      <c r="A411">
        <v>216</v>
      </c>
      <c r="B411" s="3" t="s">
        <v>137</v>
      </c>
      <c r="C411" s="2" t="s">
        <v>264</v>
      </c>
      <c r="F411">
        <v>35.5994444444444</v>
      </c>
      <c r="G411">
        <v>-107.402777777778</v>
      </c>
      <c r="H411" t="s">
        <v>351</v>
      </c>
      <c r="I411">
        <v>1251</v>
      </c>
      <c r="J411">
        <v>6466</v>
      </c>
      <c r="K411" s="4" t="s">
        <v>559</v>
      </c>
      <c r="L411" s="14">
        <v>22908</v>
      </c>
      <c r="M411" s="3">
        <v>8.2</v>
      </c>
      <c r="N411" s="3">
        <v>2190</v>
      </c>
      <c r="O411" s="3">
        <v>9.5</v>
      </c>
      <c r="P411" s="3">
        <v>718</v>
      </c>
      <c r="Q411" s="3">
        <v>3.2</v>
      </c>
      <c r="R411" s="3">
        <v>2.1</v>
      </c>
      <c r="S411" s="3">
        <v>308</v>
      </c>
      <c r="T411" s="3">
        <v>0</v>
      </c>
      <c r="U411" s="3">
        <v>42</v>
      </c>
      <c r="V411" s="3">
        <v>1250</v>
      </c>
    </row>
    <row r="412" spans="1:22" ht="12.75">
      <c r="A412">
        <v>217</v>
      </c>
      <c r="B412" s="3" t="s">
        <v>138</v>
      </c>
      <c r="C412" s="2" t="s">
        <v>264</v>
      </c>
      <c r="F412">
        <v>35.6208333333333</v>
      </c>
      <c r="G412">
        <v>-108.766944444444</v>
      </c>
      <c r="H412" t="s">
        <v>345</v>
      </c>
      <c r="I412">
        <v>3450</v>
      </c>
      <c r="J412">
        <v>6640</v>
      </c>
      <c r="K412" s="4" t="s">
        <v>559</v>
      </c>
      <c r="L412" s="14">
        <v>24907</v>
      </c>
      <c r="M412" s="3">
        <v>9.2</v>
      </c>
      <c r="N412" s="3">
        <v>1050</v>
      </c>
      <c r="O412" s="3">
        <v>11</v>
      </c>
      <c r="P412" s="3">
        <v>369</v>
      </c>
      <c r="Q412" s="3">
        <v>5.6</v>
      </c>
      <c r="R412" s="3">
        <v>3</v>
      </c>
      <c r="S412" s="3">
        <v>304</v>
      </c>
      <c r="T412" s="3">
        <v>47</v>
      </c>
      <c r="U412" s="3">
        <v>180</v>
      </c>
      <c r="V412" s="3">
        <v>262</v>
      </c>
    </row>
    <row r="413" spans="1:22" ht="12.75">
      <c r="A413">
        <v>218</v>
      </c>
      <c r="B413" s="3">
        <v>903</v>
      </c>
      <c r="C413" s="2" t="s">
        <v>264</v>
      </c>
      <c r="F413">
        <v>35.5683333333333</v>
      </c>
      <c r="G413">
        <v>-108.761111111111</v>
      </c>
      <c r="H413" t="s">
        <v>352</v>
      </c>
      <c r="I413">
        <v>2882</v>
      </c>
      <c r="J413">
        <v>6735</v>
      </c>
      <c r="K413" s="4" t="s">
        <v>559</v>
      </c>
      <c r="L413" s="14">
        <v>20429</v>
      </c>
      <c r="M413" s="3">
        <v>8.1</v>
      </c>
      <c r="N413" s="3">
        <v>824</v>
      </c>
      <c r="O413" s="3">
        <v>14</v>
      </c>
      <c r="P413" s="3">
        <v>226</v>
      </c>
      <c r="Q413" s="3">
        <v>2.9</v>
      </c>
      <c r="R413" s="3">
        <v>3.8</v>
      </c>
      <c r="S413" s="3">
        <v>271</v>
      </c>
      <c r="T413" s="3">
        <v>0</v>
      </c>
      <c r="U413" s="3">
        <v>20</v>
      </c>
      <c r="V413" s="3">
        <v>366</v>
      </c>
    </row>
    <row r="414" spans="1:22" ht="12.75">
      <c r="A414">
        <v>219</v>
      </c>
      <c r="B414" s="3">
        <v>748</v>
      </c>
      <c r="C414" s="2" t="s">
        <v>264</v>
      </c>
      <c r="F414">
        <v>35.5261111111111</v>
      </c>
      <c r="G414">
        <v>-108.754166666667</v>
      </c>
      <c r="H414" t="s">
        <v>353</v>
      </c>
      <c r="I414">
        <v>1980</v>
      </c>
      <c r="J414">
        <v>6489</v>
      </c>
      <c r="K414" s="4" t="s">
        <v>559</v>
      </c>
      <c r="L414" s="14">
        <v>20436</v>
      </c>
      <c r="M414" s="3">
        <v>8.4</v>
      </c>
      <c r="N414" s="3">
        <v>1040</v>
      </c>
      <c r="O414" s="3">
        <v>9.5</v>
      </c>
      <c r="P414" s="3">
        <v>348</v>
      </c>
      <c r="Q414" s="3">
        <v>2.1</v>
      </c>
      <c r="R414" s="3">
        <v>4</v>
      </c>
      <c r="S414" s="3">
        <v>329</v>
      </c>
      <c r="T414" s="3">
        <v>7</v>
      </c>
      <c r="U414" s="3">
        <v>20</v>
      </c>
      <c r="V414" s="3">
        <v>468</v>
      </c>
    </row>
    <row r="415" spans="1:22" ht="12.75">
      <c r="A415">
        <v>220</v>
      </c>
      <c r="B415" s="3">
        <v>825</v>
      </c>
      <c r="C415" s="2" t="s">
        <v>264</v>
      </c>
      <c r="F415">
        <v>35.5933333333333</v>
      </c>
      <c r="G415">
        <v>-107.5425</v>
      </c>
      <c r="H415" t="s">
        <v>354</v>
      </c>
      <c r="I415">
        <v>1390</v>
      </c>
      <c r="J415">
        <v>6539</v>
      </c>
      <c r="K415" s="4" t="s">
        <v>559</v>
      </c>
      <c r="L415" s="14">
        <v>22921</v>
      </c>
      <c r="M415" s="3">
        <v>7.9</v>
      </c>
      <c r="N415" s="3">
        <v>1110</v>
      </c>
      <c r="O415" s="3">
        <v>9.4</v>
      </c>
      <c r="P415" s="3">
        <v>365</v>
      </c>
      <c r="Q415" s="3">
        <v>3.2</v>
      </c>
      <c r="R415" s="3">
        <v>5</v>
      </c>
      <c r="S415" s="3">
        <v>276</v>
      </c>
      <c r="T415" s="3">
        <v>0</v>
      </c>
      <c r="U415" s="3">
        <v>12</v>
      </c>
      <c r="V415" s="3">
        <v>563</v>
      </c>
    </row>
    <row r="416" spans="1:22" ht="12.75">
      <c r="A416">
        <v>221</v>
      </c>
      <c r="B416" s="3">
        <v>61</v>
      </c>
      <c r="C416" s="2" t="s">
        <v>264</v>
      </c>
      <c r="F416">
        <v>35.7283333333333</v>
      </c>
      <c r="G416">
        <v>-108.311111111111</v>
      </c>
      <c r="H416" t="s">
        <v>355</v>
      </c>
      <c r="I416">
        <v>1154</v>
      </c>
      <c r="J416">
        <v>6830</v>
      </c>
      <c r="K416" s="4" t="s">
        <v>559</v>
      </c>
      <c r="L416" s="14">
        <v>28133</v>
      </c>
      <c r="M416" s="3">
        <v>8.2</v>
      </c>
      <c r="N416" s="3">
        <v>877</v>
      </c>
      <c r="O416" s="3">
        <v>17</v>
      </c>
      <c r="P416" s="3">
        <v>270</v>
      </c>
      <c r="Q416" s="3">
        <v>2.8</v>
      </c>
      <c r="R416" s="3">
        <v>5.7</v>
      </c>
      <c r="S416" s="3">
        <v>228</v>
      </c>
      <c r="T416" s="3">
        <v>0</v>
      </c>
      <c r="U416" s="3">
        <v>7.9</v>
      </c>
      <c r="V416" s="3">
        <v>450</v>
      </c>
    </row>
    <row r="417" spans="1:22" ht="12.75">
      <c r="A417">
        <v>222</v>
      </c>
      <c r="B417" s="3" t="s">
        <v>139</v>
      </c>
      <c r="C417" s="2" t="s">
        <v>264</v>
      </c>
      <c r="F417">
        <v>35.6208333333333</v>
      </c>
      <c r="G417">
        <v>-108.766944444444</v>
      </c>
      <c r="H417" t="s">
        <v>345</v>
      </c>
      <c r="I417">
        <v>3450</v>
      </c>
      <c r="J417">
        <v>6640</v>
      </c>
      <c r="K417" s="4" t="s">
        <v>559</v>
      </c>
      <c r="L417" s="14">
        <v>24901</v>
      </c>
      <c r="M417" s="3">
        <v>8.1</v>
      </c>
      <c r="N417" s="3">
        <v>3160</v>
      </c>
      <c r="O417" s="3">
        <v>40</v>
      </c>
      <c r="P417" s="3">
        <v>1000</v>
      </c>
      <c r="Q417" s="3">
        <v>7.2</v>
      </c>
      <c r="R417" s="3">
        <v>6.1</v>
      </c>
      <c r="S417" s="3">
        <v>144</v>
      </c>
      <c r="T417" s="3">
        <v>0</v>
      </c>
      <c r="U417" s="3">
        <v>230</v>
      </c>
      <c r="V417" s="3">
        <v>1780</v>
      </c>
    </row>
    <row r="418" spans="1:22" ht="12.75">
      <c r="A418">
        <v>223</v>
      </c>
      <c r="B418" s="3" t="s">
        <v>140</v>
      </c>
      <c r="C418" s="2" t="s">
        <v>264</v>
      </c>
      <c r="F418">
        <v>35.6208333333333</v>
      </c>
      <c r="G418">
        <v>-108.766944444444</v>
      </c>
      <c r="H418" t="s">
        <v>345</v>
      </c>
      <c r="I418">
        <v>3450</v>
      </c>
      <c r="J418">
        <v>6640</v>
      </c>
      <c r="K418" s="4" t="s">
        <v>559</v>
      </c>
      <c r="L418" s="14">
        <v>24906</v>
      </c>
      <c r="M418" s="3">
        <v>7.8</v>
      </c>
      <c r="N418" s="3">
        <v>413</v>
      </c>
      <c r="O418" s="3">
        <v>42</v>
      </c>
      <c r="P418" s="3">
        <v>87</v>
      </c>
      <c r="Q418" s="3">
        <v>7.7</v>
      </c>
      <c r="R418" s="3">
        <v>8.5</v>
      </c>
      <c r="S418" s="3">
        <v>254</v>
      </c>
      <c r="T418" s="3">
        <v>0</v>
      </c>
      <c r="U418" s="3">
        <v>6</v>
      </c>
      <c r="V418" s="3">
        <v>120</v>
      </c>
    </row>
    <row r="419" spans="1:22" ht="12.75">
      <c r="A419">
        <v>224</v>
      </c>
      <c r="B419" s="3" t="s">
        <v>141</v>
      </c>
      <c r="C419" s="2" t="s">
        <v>264</v>
      </c>
      <c r="F419">
        <v>35.6208333333333</v>
      </c>
      <c r="G419">
        <v>-108.766944444444</v>
      </c>
      <c r="H419" t="s">
        <v>356</v>
      </c>
      <c r="I419">
        <v>3217</v>
      </c>
      <c r="J419">
        <v>6640</v>
      </c>
      <c r="K419" s="4" t="s">
        <v>559</v>
      </c>
      <c r="L419" s="14">
        <v>25215</v>
      </c>
      <c r="M419" s="3">
        <v>7.9</v>
      </c>
      <c r="N419" s="3">
        <v>1010</v>
      </c>
      <c r="O419" s="3">
        <v>37</v>
      </c>
      <c r="P419" s="3">
        <v>300</v>
      </c>
      <c r="Q419" s="3">
        <v>5</v>
      </c>
      <c r="R419" s="3">
        <v>8.9</v>
      </c>
      <c r="S419" s="3">
        <v>290</v>
      </c>
      <c r="U419" s="3">
        <v>98</v>
      </c>
      <c r="V419" s="3">
        <v>410</v>
      </c>
    </row>
    <row r="420" spans="1:22" ht="12.75">
      <c r="A420">
        <v>225</v>
      </c>
      <c r="B420" s="3" t="s">
        <v>142</v>
      </c>
      <c r="C420" s="2" t="s">
        <v>264</v>
      </c>
      <c r="F420">
        <v>35.6208333333333</v>
      </c>
      <c r="G420">
        <v>-108.766944444444</v>
      </c>
      <c r="H420" t="s">
        <v>356</v>
      </c>
      <c r="I420">
        <v>3217</v>
      </c>
      <c r="J420">
        <v>6640</v>
      </c>
      <c r="K420" s="4" t="s">
        <v>559</v>
      </c>
      <c r="L420" s="14">
        <v>25227</v>
      </c>
      <c r="M420" s="3">
        <v>7.9</v>
      </c>
      <c r="N420" s="3">
        <v>879</v>
      </c>
      <c r="O420" s="3">
        <v>46</v>
      </c>
      <c r="P420" s="3">
        <v>240</v>
      </c>
      <c r="Q420" s="3">
        <v>6</v>
      </c>
      <c r="R420" s="3">
        <v>9.5</v>
      </c>
      <c r="S420" s="3">
        <v>280</v>
      </c>
      <c r="U420" s="3">
        <v>86</v>
      </c>
      <c r="V420" s="3">
        <v>330</v>
      </c>
    </row>
    <row r="421" spans="1:22" ht="12.75">
      <c r="A421">
        <v>226</v>
      </c>
      <c r="B421" s="3" t="s">
        <v>143</v>
      </c>
      <c r="C421" s="2" t="s">
        <v>264</v>
      </c>
      <c r="F421">
        <v>35.7255555555556</v>
      </c>
      <c r="G421">
        <v>-108.281944444444</v>
      </c>
      <c r="H421" t="s">
        <v>357</v>
      </c>
      <c r="I421">
        <v>1014</v>
      </c>
      <c r="J421">
        <v>6712</v>
      </c>
      <c r="K421" s="4" t="s">
        <v>559</v>
      </c>
      <c r="L421" s="14">
        <v>28019</v>
      </c>
      <c r="M421" s="3">
        <v>8.3</v>
      </c>
      <c r="N421" s="3">
        <v>811</v>
      </c>
      <c r="O421" s="3">
        <v>19</v>
      </c>
      <c r="P421" s="3">
        <v>230</v>
      </c>
      <c r="Q421" s="3">
        <v>2.4</v>
      </c>
      <c r="R421" s="3">
        <v>12</v>
      </c>
      <c r="S421" s="3">
        <v>236</v>
      </c>
      <c r="T421" s="3">
        <v>0</v>
      </c>
      <c r="U421" s="3">
        <v>7.3</v>
      </c>
      <c r="V421" s="3">
        <v>400</v>
      </c>
    </row>
    <row r="422" spans="1:22" ht="12.75">
      <c r="A422">
        <v>227</v>
      </c>
      <c r="B422" s="3">
        <v>125</v>
      </c>
      <c r="C422" s="2" t="s">
        <v>264</v>
      </c>
      <c r="F422">
        <v>35.665</v>
      </c>
      <c r="G422">
        <v>-109.005277777778</v>
      </c>
      <c r="H422" t="s">
        <v>358</v>
      </c>
      <c r="I422">
        <v>894</v>
      </c>
      <c r="J422">
        <v>6917</v>
      </c>
      <c r="K422" s="4" t="s">
        <v>559</v>
      </c>
      <c r="L422" s="14">
        <v>25769</v>
      </c>
      <c r="M422" s="3">
        <v>7.3</v>
      </c>
      <c r="O422" s="3">
        <v>56</v>
      </c>
      <c r="P422" s="3">
        <v>46</v>
      </c>
      <c r="Q422" s="3">
        <v>2</v>
      </c>
      <c r="R422" s="3">
        <v>13</v>
      </c>
      <c r="S422" s="3">
        <v>260</v>
      </c>
      <c r="T422" s="3">
        <v>0</v>
      </c>
      <c r="U422" s="3">
        <v>2.4</v>
      </c>
      <c r="V422" s="3">
        <v>86</v>
      </c>
    </row>
    <row r="423" spans="1:22" ht="12.75">
      <c r="A423">
        <v>228</v>
      </c>
      <c r="B423" s="3" t="s">
        <v>144</v>
      </c>
      <c r="C423" s="2" t="s">
        <v>264</v>
      </c>
      <c r="F423">
        <v>35.75</v>
      </c>
      <c r="G423">
        <v>-108.882222222222</v>
      </c>
      <c r="H423" t="s">
        <v>359</v>
      </c>
      <c r="I423">
        <v>560</v>
      </c>
      <c r="J423">
        <v>6754</v>
      </c>
      <c r="K423" s="4" t="s">
        <v>559</v>
      </c>
      <c r="L423" s="14">
        <v>25454</v>
      </c>
      <c r="M423" s="3">
        <v>8.2</v>
      </c>
      <c r="N423" s="3">
        <v>388</v>
      </c>
      <c r="O423" s="3">
        <v>74</v>
      </c>
      <c r="P423" s="3">
        <v>37</v>
      </c>
      <c r="Q423" s="3">
        <v>2</v>
      </c>
      <c r="R423" s="3">
        <v>15</v>
      </c>
      <c r="S423" s="3">
        <v>240</v>
      </c>
      <c r="T423" s="3">
        <v>7</v>
      </c>
      <c r="U423" s="3">
        <v>9.9</v>
      </c>
      <c r="V423" s="3">
        <v>95</v>
      </c>
    </row>
    <row r="424" spans="1:22" ht="12.75">
      <c r="A424">
        <v>229</v>
      </c>
      <c r="B424" s="3">
        <v>123</v>
      </c>
      <c r="C424" s="2" t="s">
        <v>264</v>
      </c>
      <c r="F424">
        <v>35.7166666666667</v>
      </c>
      <c r="G424">
        <v>-109.001666666667</v>
      </c>
      <c r="H424" t="s">
        <v>360</v>
      </c>
      <c r="I424">
        <v>1680</v>
      </c>
      <c r="J424">
        <v>7080</v>
      </c>
      <c r="K424" s="4" t="s">
        <v>559</v>
      </c>
      <c r="L424" s="14">
        <v>25953</v>
      </c>
      <c r="M424" s="3">
        <v>8</v>
      </c>
      <c r="N424" s="3">
        <v>452</v>
      </c>
      <c r="O424" s="3">
        <v>92</v>
      </c>
      <c r="P424" s="3">
        <v>36</v>
      </c>
      <c r="Q424" s="3">
        <v>2</v>
      </c>
      <c r="R424" s="3">
        <v>17</v>
      </c>
      <c r="S424" s="3">
        <v>260</v>
      </c>
      <c r="T424" s="3">
        <v>0</v>
      </c>
      <c r="U424" s="3">
        <v>7.1</v>
      </c>
      <c r="V424" s="3">
        <v>140</v>
      </c>
    </row>
    <row r="425" spans="1:22" ht="12.75">
      <c r="A425">
        <v>230</v>
      </c>
      <c r="B425" s="3">
        <v>796</v>
      </c>
      <c r="C425" s="2" t="s">
        <v>264</v>
      </c>
      <c r="F425">
        <v>35.5533333333333</v>
      </c>
      <c r="G425">
        <v>-109.010277777778</v>
      </c>
      <c r="H425" t="s">
        <v>361</v>
      </c>
      <c r="I425">
        <v>265</v>
      </c>
      <c r="J425">
        <v>6575</v>
      </c>
      <c r="K425" s="4" t="s">
        <v>559</v>
      </c>
      <c r="L425" s="14">
        <v>24772</v>
      </c>
      <c r="N425" s="3">
        <v>484</v>
      </c>
      <c r="O425" s="3">
        <v>83</v>
      </c>
      <c r="P425" s="3">
        <v>38</v>
      </c>
      <c r="Q425" s="3">
        <v>5</v>
      </c>
      <c r="R425" s="3">
        <v>18</v>
      </c>
      <c r="S425" s="3">
        <v>190</v>
      </c>
      <c r="T425" s="3">
        <v>0</v>
      </c>
      <c r="U425" s="3">
        <v>5.3</v>
      </c>
      <c r="V425" s="3">
        <v>200</v>
      </c>
    </row>
    <row r="426" spans="1:22" ht="12.75">
      <c r="A426">
        <v>231</v>
      </c>
      <c r="B426" s="3" t="s">
        <v>145</v>
      </c>
      <c r="C426" s="2" t="s">
        <v>264</v>
      </c>
      <c r="F426">
        <v>35.7255555555556</v>
      </c>
      <c r="G426">
        <v>-109.005277777778</v>
      </c>
      <c r="H426" t="s">
        <v>362</v>
      </c>
      <c r="I426">
        <v>1390</v>
      </c>
      <c r="J426">
        <v>7075</v>
      </c>
      <c r="K426" s="4" t="s">
        <v>559</v>
      </c>
      <c r="L426" s="14">
        <v>25849</v>
      </c>
      <c r="M426" s="3">
        <v>7.5</v>
      </c>
      <c r="N426" s="3">
        <v>456</v>
      </c>
      <c r="O426" s="3">
        <v>100</v>
      </c>
      <c r="P426" s="3">
        <v>11</v>
      </c>
      <c r="Q426" s="3">
        <v>1</v>
      </c>
      <c r="R426" s="3">
        <v>21</v>
      </c>
      <c r="S426" s="3">
        <v>220</v>
      </c>
      <c r="T426" s="3">
        <v>0</v>
      </c>
      <c r="U426" s="3">
        <v>6.4</v>
      </c>
      <c r="V426" s="3">
        <v>150</v>
      </c>
    </row>
    <row r="427" spans="1:22" ht="12.75">
      <c r="A427">
        <v>232</v>
      </c>
      <c r="B427" s="3" t="s">
        <v>146</v>
      </c>
      <c r="C427" s="2" t="s">
        <v>264</v>
      </c>
      <c r="F427">
        <v>35.6886111111111</v>
      </c>
      <c r="G427">
        <v>-108.639166666667</v>
      </c>
      <c r="H427" t="s">
        <v>363</v>
      </c>
      <c r="I427">
        <v>2130</v>
      </c>
      <c r="J427">
        <v>6670</v>
      </c>
      <c r="K427" s="4" t="s">
        <v>559</v>
      </c>
      <c r="L427" s="14">
        <v>26333</v>
      </c>
      <c r="M427" s="3">
        <v>8</v>
      </c>
      <c r="N427" s="3">
        <v>755</v>
      </c>
      <c r="O427" s="3">
        <v>48</v>
      </c>
      <c r="P427" s="3">
        <v>180</v>
      </c>
      <c r="Q427" s="3">
        <v>2</v>
      </c>
      <c r="R427" s="3">
        <v>21</v>
      </c>
      <c r="S427" s="3">
        <v>390</v>
      </c>
      <c r="T427" s="3">
        <v>0</v>
      </c>
      <c r="U427" s="3">
        <v>15</v>
      </c>
      <c r="V427" s="3">
        <v>270</v>
      </c>
    </row>
    <row r="428" spans="1:22" ht="12.75">
      <c r="A428">
        <v>233</v>
      </c>
      <c r="B428" s="3">
        <v>961</v>
      </c>
      <c r="C428" s="2" t="s">
        <v>264</v>
      </c>
      <c r="F428">
        <v>35.6608333333333</v>
      </c>
      <c r="G428">
        <v>-108.109722222222</v>
      </c>
      <c r="H428" t="s">
        <v>364</v>
      </c>
      <c r="I428">
        <v>754</v>
      </c>
      <c r="J428">
        <v>6790</v>
      </c>
      <c r="K428" s="4" t="s">
        <v>559</v>
      </c>
      <c r="L428" s="14">
        <v>25637</v>
      </c>
      <c r="M428" s="3">
        <v>7.8</v>
      </c>
      <c r="N428" s="3">
        <v>654</v>
      </c>
      <c r="O428" s="3">
        <v>80</v>
      </c>
      <c r="P428" s="3">
        <v>87</v>
      </c>
      <c r="Q428" s="3">
        <v>5</v>
      </c>
      <c r="R428" s="3">
        <v>26</v>
      </c>
      <c r="S428" s="3">
        <v>270</v>
      </c>
      <c r="T428" s="3">
        <v>0</v>
      </c>
      <c r="U428" s="3">
        <v>8.9</v>
      </c>
      <c r="V428" s="3">
        <v>260</v>
      </c>
    </row>
    <row r="429" spans="1:22" ht="12.75">
      <c r="A429">
        <v>234</v>
      </c>
      <c r="B429" s="3">
        <v>729</v>
      </c>
      <c r="C429" s="2" t="s">
        <v>264</v>
      </c>
      <c r="F429">
        <v>35.5375</v>
      </c>
      <c r="G429">
        <v>-108.715833333333</v>
      </c>
      <c r="H429" t="s">
        <v>365</v>
      </c>
      <c r="I429">
        <v>335</v>
      </c>
      <c r="J429">
        <v>6585</v>
      </c>
      <c r="K429" s="4" t="s">
        <v>559</v>
      </c>
      <c r="L429" s="14">
        <v>20421</v>
      </c>
      <c r="M429" s="3">
        <v>7.5</v>
      </c>
      <c r="N429" s="3">
        <v>808</v>
      </c>
      <c r="O429" s="3">
        <v>66</v>
      </c>
      <c r="P429" s="3">
        <v>185</v>
      </c>
      <c r="Q429" s="3">
        <v>3.6</v>
      </c>
      <c r="R429" s="3">
        <v>28</v>
      </c>
      <c r="S429" s="3">
        <v>434</v>
      </c>
      <c r="T429" s="3">
        <v>0</v>
      </c>
      <c r="U429" s="3">
        <v>33</v>
      </c>
      <c r="V429" s="3">
        <v>261</v>
      </c>
    </row>
    <row r="430" spans="1:22" ht="12.75">
      <c r="A430">
        <v>235</v>
      </c>
      <c r="B430" s="3" t="s">
        <v>147</v>
      </c>
      <c r="C430" s="2" t="s">
        <v>264</v>
      </c>
      <c r="F430">
        <v>36.6122222222222</v>
      </c>
      <c r="G430">
        <v>-108.020555555556</v>
      </c>
      <c r="H430" t="s">
        <v>366</v>
      </c>
      <c r="I430">
        <v>570</v>
      </c>
      <c r="J430">
        <v>7070</v>
      </c>
      <c r="K430" s="4" t="s">
        <v>559</v>
      </c>
      <c r="L430" s="14">
        <v>26707</v>
      </c>
      <c r="M430" s="3">
        <v>7.9</v>
      </c>
      <c r="N430" s="3">
        <v>882</v>
      </c>
      <c r="O430" s="3">
        <v>78</v>
      </c>
      <c r="P430" s="3">
        <v>160</v>
      </c>
      <c r="Q430" s="3">
        <v>1</v>
      </c>
      <c r="R430" s="3">
        <v>34</v>
      </c>
      <c r="S430" s="3">
        <v>190</v>
      </c>
      <c r="T430" s="3">
        <v>16</v>
      </c>
      <c r="U430" s="3">
        <v>5.3</v>
      </c>
      <c r="V430" s="3">
        <v>490</v>
      </c>
    </row>
    <row r="431" spans="1:22" ht="12.75">
      <c r="A431">
        <v>236</v>
      </c>
      <c r="B431" s="3" t="s">
        <v>148</v>
      </c>
      <c r="C431" s="2" t="s">
        <v>264</v>
      </c>
      <c r="F431">
        <v>35.5616666666667</v>
      </c>
      <c r="G431">
        <v>-107.908888888889</v>
      </c>
      <c r="H431" t="s">
        <v>367</v>
      </c>
      <c r="I431">
        <v>1762</v>
      </c>
      <c r="J431">
        <v>7490</v>
      </c>
      <c r="K431" s="4" t="s">
        <v>559</v>
      </c>
      <c r="L431" s="14">
        <v>26863</v>
      </c>
      <c r="M431" s="3">
        <v>8.1</v>
      </c>
      <c r="N431" s="3">
        <v>1110</v>
      </c>
      <c r="O431" s="3">
        <v>100</v>
      </c>
      <c r="P431" s="3">
        <v>180</v>
      </c>
      <c r="Q431" s="3">
        <v>3.1</v>
      </c>
      <c r="R431" s="3">
        <v>36</v>
      </c>
      <c r="S431" s="3">
        <v>210</v>
      </c>
      <c r="T431" s="3">
        <v>10</v>
      </c>
      <c r="U431" s="3">
        <v>7.1</v>
      </c>
      <c r="V431" s="3">
        <v>580</v>
      </c>
    </row>
    <row r="432" spans="1:22" ht="12.75">
      <c r="A432">
        <v>237</v>
      </c>
      <c r="B432" s="3" t="s">
        <v>149</v>
      </c>
      <c r="C432" s="2" t="s">
        <v>264</v>
      </c>
      <c r="F432">
        <v>35.6958333333333</v>
      </c>
      <c r="G432">
        <v>-108.231944444444</v>
      </c>
      <c r="H432" t="s">
        <v>368</v>
      </c>
      <c r="I432">
        <v>2544</v>
      </c>
      <c r="J432">
        <v>6825</v>
      </c>
      <c r="K432" s="4" t="s">
        <v>559</v>
      </c>
      <c r="L432" s="14">
        <v>28020</v>
      </c>
      <c r="M432" s="3">
        <v>8.1</v>
      </c>
      <c r="N432" s="3">
        <v>967</v>
      </c>
      <c r="O432" s="3">
        <v>100</v>
      </c>
      <c r="P432" s="3">
        <v>160</v>
      </c>
      <c r="Q432" s="3">
        <v>4.4</v>
      </c>
      <c r="R432" s="3">
        <v>38</v>
      </c>
      <c r="S432" s="3">
        <v>238</v>
      </c>
      <c r="T432" s="3">
        <v>0</v>
      </c>
      <c r="U432" s="3">
        <v>4.6</v>
      </c>
      <c r="V432" s="3">
        <v>520</v>
      </c>
    </row>
    <row r="433" spans="1:22" ht="12.75">
      <c r="A433">
        <v>238</v>
      </c>
      <c r="B433" s="3">
        <v>261</v>
      </c>
      <c r="C433" s="2" t="s">
        <v>264</v>
      </c>
      <c r="F433">
        <v>35.3141666666667</v>
      </c>
      <c r="G433">
        <v>-107.303333333333</v>
      </c>
      <c r="H433" t="s">
        <v>369</v>
      </c>
      <c r="I433">
        <v>250</v>
      </c>
      <c r="J433">
        <v>6740</v>
      </c>
      <c r="K433" s="4" t="s">
        <v>559</v>
      </c>
      <c r="L433" s="14">
        <v>22885</v>
      </c>
      <c r="M433" s="3">
        <v>7.3</v>
      </c>
      <c r="N433" s="3">
        <v>933</v>
      </c>
      <c r="O433" s="3">
        <v>120</v>
      </c>
      <c r="P433" s="3">
        <v>110</v>
      </c>
      <c r="Q433" s="3">
        <v>8</v>
      </c>
      <c r="R433" s="3">
        <v>52</v>
      </c>
      <c r="S433" s="3">
        <v>340</v>
      </c>
      <c r="T433" s="3">
        <v>0</v>
      </c>
      <c r="U433" s="3">
        <v>27</v>
      </c>
      <c r="V433" s="3">
        <v>420</v>
      </c>
    </row>
    <row r="434" spans="1:22" ht="12.75">
      <c r="A434">
        <v>239</v>
      </c>
      <c r="B434" s="3" t="s">
        <v>150</v>
      </c>
      <c r="C434" s="2" t="s">
        <v>264</v>
      </c>
      <c r="F434">
        <v>35.4372222222222</v>
      </c>
      <c r="G434">
        <v>-108.999444444444</v>
      </c>
      <c r="H434" t="s">
        <v>370</v>
      </c>
      <c r="I434">
        <v>411</v>
      </c>
      <c r="J434">
        <v>6340</v>
      </c>
      <c r="K434" s="4" t="s">
        <v>559</v>
      </c>
      <c r="L434" s="14">
        <v>25464</v>
      </c>
      <c r="M434" s="3">
        <v>8.2</v>
      </c>
      <c r="N434" s="3">
        <v>3510</v>
      </c>
      <c r="O434" s="3">
        <v>93</v>
      </c>
      <c r="P434" s="3">
        <v>1100</v>
      </c>
      <c r="Q434" s="3">
        <v>5</v>
      </c>
      <c r="R434" s="3">
        <v>54</v>
      </c>
      <c r="S434" s="3">
        <v>250</v>
      </c>
      <c r="T434" s="3">
        <v>10</v>
      </c>
      <c r="U434" s="3">
        <v>1300</v>
      </c>
      <c r="V434" s="3">
        <v>700</v>
      </c>
    </row>
    <row r="435" spans="1:22" ht="12.75">
      <c r="A435">
        <v>240</v>
      </c>
      <c r="B435" s="3">
        <v>2454</v>
      </c>
      <c r="C435" s="2" t="s">
        <v>264</v>
      </c>
      <c r="F435">
        <v>36.4827777777778</v>
      </c>
      <c r="G435">
        <v>-108.838333333333</v>
      </c>
      <c r="H435" t="s">
        <v>371</v>
      </c>
      <c r="I435">
        <v>370</v>
      </c>
      <c r="J435">
        <v>5860</v>
      </c>
      <c r="K435" s="4" t="s">
        <v>559</v>
      </c>
      <c r="L435" s="14">
        <v>27213</v>
      </c>
      <c r="M435" s="3">
        <v>8</v>
      </c>
      <c r="N435" s="3">
        <v>2680</v>
      </c>
      <c r="O435" s="3">
        <v>400</v>
      </c>
      <c r="P435" s="3">
        <v>150</v>
      </c>
      <c r="Q435" s="3">
        <v>2</v>
      </c>
      <c r="R435" s="3">
        <v>120</v>
      </c>
      <c r="S435" s="3">
        <v>170</v>
      </c>
      <c r="T435" s="3">
        <v>13</v>
      </c>
      <c r="U435" s="3">
        <v>20</v>
      </c>
      <c r="V435" s="3">
        <v>1500</v>
      </c>
    </row>
    <row r="436" spans="1:22" ht="12.75">
      <c r="A436">
        <v>241</v>
      </c>
      <c r="B436" s="3" t="s">
        <v>508</v>
      </c>
      <c r="C436" s="2" t="s">
        <v>534</v>
      </c>
      <c r="D436">
        <v>254295</v>
      </c>
      <c r="E436">
        <v>3915909</v>
      </c>
      <c r="I436">
        <v>320</v>
      </c>
      <c r="J436">
        <v>7152</v>
      </c>
      <c r="K436" s="4" t="s">
        <v>559</v>
      </c>
      <c r="L436" s="14">
        <v>39685</v>
      </c>
      <c r="M436" s="3">
        <v>8.14</v>
      </c>
      <c r="N436" s="3">
        <v>647</v>
      </c>
      <c r="O436" s="3">
        <v>32</v>
      </c>
      <c r="P436" s="3">
        <v>169</v>
      </c>
      <c r="Q436" s="3">
        <v>5</v>
      </c>
      <c r="R436" s="3">
        <v>32</v>
      </c>
      <c r="S436" s="3">
        <v>293</v>
      </c>
      <c r="U436" s="3">
        <v>7</v>
      </c>
      <c r="V436" s="3">
        <v>285</v>
      </c>
    </row>
    <row r="437" spans="1:22" ht="12.75">
      <c r="A437">
        <v>242</v>
      </c>
      <c r="B437" s="3" t="s">
        <v>508</v>
      </c>
      <c r="C437" s="2" t="s">
        <v>534</v>
      </c>
      <c r="D437">
        <v>254295</v>
      </c>
      <c r="E437">
        <v>3915909</v>
      </c>
      <c r="I437">
        <v>320</v>
      </c>
      <c r="J437">
        <v>7152</v>
      </c>
      <c r="K437" s="4" t="s">
        <v>559</v>
      </c>
      <c r="L437" s="14">
        <v>39763</v>
      </c>
      <c r="M437" s="3">
        <v>8.37</v>
      </c>
      <c r="N437" s="3">
        <v>610</v>
      </c>
      <c r="O437" s="3">
        <v>24</v>
      </c>
      <c r="P437" s="3">
        <v>172</v>
      </c>
      <c r="Q437" s="3">
        <v>5</v>
      </c>
      <c r="R437" s="3">
        <v>28</v>
      </c>
      <c r="S437" s="3">
        <v>250</v>
      </c>
      <c r="U437" s="3">
        <v>6</v>
      </c>
      <c r="V437" s="3">
        <v>265</v>
      </c>
    </row>
    <row r="438" spans="1:22" ht="12.75">
      <c r="A438">
        <v>243</v>
      </c>
      <c r="B438" s="3" t="s">
        <v>508</v>
      </c>
      <c r="C438" s="2" t="s">
        <v>534</v>
      </c>
      <c r="D438">
        <v>254295</v>
      </c>
      <c r="E438">
        <v>3915909</v>
      </c>
      <c r="I438">
        <v>320</v>
      </c>
      <c r="J438">
        <v>7152</v>
      </c>
      <c r="K438" s="4" t="s">
        <v>559</v>
      </c>
      <c r="L438" s="14">
        <v>39856</v>
      </c>
      <c r="M438" s="3">
        <v>8.58</v>
      </c>
      <c r="N438" s="3">
        <v>613</v>
      </c>
      <c r="O438" s="3">
        <v>17</v>
      </c>
      <c r="P438" s="3">
        <v>152</v>
      </c>
      <c r="Q438" s="3">
        <v>6</v>
      </c>
      <c r="R438" s="3">
        <v>22</v>
      </c>
      <c r="S438" s="3">
        <v>245</v>
      </c>
      <c r="U438" s="3">
        <v>5</v>
      </c>
      <c r="V438" s="3">
        <v>258</v>
      </c>
    </row>
    <row r="439" spans="1:22" ht="12.75">
      <c r="A439">
        <v>244</v>
      </c>
      <c r="B439" s="3" t="s">
        <v>508</v>
      </c>
      <c r="C439" s="2" t="s">
        <v>534</v>
      </c>
      <c r="D439">
        <v>254295</v>
      </c>
      <c r="E439">
        <v>3915909</v>
      </c>
      <c r="I439">
        <v>320</v>
      </c>
      <c r="J439">
        <v>7152</v>
      </c>
      <c r="K439" s="4" t="s">
        <v>559</v>
      </c>
      <c r="L439" s="14">
        <v>39952</v>
      </c>
      <c r="M439" s="3">
        <v>8.75</v>
      </c>
      <c r="N439" s="3">
        <v>578</v>
      </c>
      <c r="O439" s="3">
        <v>14</v>
      </c>
      <c r="P439" s="3">
        <v>158</v>
      </c>
      <c r="Q439" s="3">
        <v>4</v>
      </c>
      <c r="R439" s="3">
        <v>20</v>
      </c>
      <c r="S439" s="3">
        <v>226</v>
      </c>
      <c r="U439" s="3">
        <v>5</v>
      </c>
      <c r="V439" s="3">
        <v>229</v>
      </c>
    </row>
    <row r="440" spans="1:22" ht="12.75">
      <c r="A440">
        <v>245</v>
      </c>
      <c r="B440" s="3" t="s">
        <v>508</v>
      </c>
      <c r="C440" s="2" t="s">
        <v>534</v>
      </c>
      <c r="D440">
        <v>254295</v>
      </c>
      <c r="E440">
        <v>3915909</v>
      </c>
      <c r="I440">
        <v>320</v>
      </c>
      <c r="J440">
        <v>7152</v>
      </c>
      <c r="K440" s="4" t="s">
        <v>559</v>
      </c>
      <c r="L440" s="14">
        <v>40296</v>
      </c>
      <c r="M440" s="3">
        <v>8.67</v>
      </c>
      <c r="N440" s="3">
        <v>530</v>
      </c>
      <c r="O440" s="3">
        <v>12</v>
      </c>
      <c r="P440" s="3">
        <v>155</v>
      </c>
      <c r="Q440" s="3">
        <v>4</v>
      </c>
      <c r="R440" s="3">
        <v>15</v>
      </c>
      <c r="S440" s="3">
        <v>210</v>
      </c>
      <c r="U440" s="3">
        <v>7</v>
      </c>
      <c r="V440" s="3">
        <v>232</v>
      </c>
    </row>
    <row r="441" spans="1:22" ht="12.75">
      <c r="A441">
        <v>246</v>
      </c>
      <c r="B441" s="3" t="s">
        <v>508</v>
      </c>
      <c r="C441" s="2" t="s">
        <v>534</v>
      </c>
      <c r="D441">
        <v>254295</v>
      </c>
      <c r="E441">
        <v>3915909</v>
      </c>
      <c r="I441">
        <v>320</v>
      </c>
      <c r="J441">
        <v>7152</v>
      </c>
      <c r="K441" s="4" t="s">
        <v>559</v>
      </c>
      <c r="L441" s="14">
        <v>40441</v>
      </c>
      <c r="M441" s="3">
        <v>8.73</v>
      </c>
      <c r="N441" s="3">
        <v>545</v>
      </c>
      <c r="O441" s="3">
        <v>15</v>
      </c>
      <c r="P441" s="3">
        <v>147</v>
      </c>
      <c r="Q441" s="3">
        <v>4</v>
      </c>
      <c r="R441" s="3">
        <v>19</v>
      </c>
      <c r="S441" s="3">
        <v>240</v>
      </c>
      <c r="U441" s="3">
        <v>8</v>
      </c>
      <c r="V441" s="3">
        <v>232</v>
      </c>
    </row>
    <row r="442" spans="1:22" ht="12.75">
      <c r="A442">
        <v>648</v>
      </c>
      <c r="B442" t="s">
        <v>715</v>
      </c>
      <c r="C442" t="s">
        <v>585</v>
      </c>
      <c r="F442">
        <v>36.76721</v>
      </c>
      <c r="G442">
        <v>-107.97973</v>
      </c>
      <c r="I442">
        <v>2160</v>
      </c>
      <c r="K442" s="3" t="s">
        <v>716</v>
      </c>
      <c r="L442" s="1">
        <v>20932</v>
      </c>
      <c r="M442">
        <v>6.8</v>
      </c>
      <c r="N442">
        <v>20000</v>
      </c>
      <c r="O442">
        <v>1020</v>
      </c>
      <c r="P442">
        <v>667</v>
      </c>
      <c r="Q442"/>
      <c r="R442">
        <v>36</v>
      </c>
      <c r="S442">
        <v>144</v>
      </c>
      <c r="T442"/>
      <c r="U442">
        <v>12100</v>
      </c>
      <c r="V442">
        <v>25</v>
      </c>
    </row>
    <row r="443" spans="1:22" ht="12.75">
      <c r="A443">
        <v>649</v>
      </c>
      <c r="B443" t="s">
        <v>717</v>
      </c>
      <c r="C443" t="s">
        <v>585</v>
      </c>
      <c r="F443">
        <v>36.48705</v>
      </c>
      <c r="G443">
        <v>-108.07893</v>
      </c>
      <c r="I443">
        <v>7134</v>
      </c>
      <c r="K443" s="3" t="s">
        <v>718</v>
      </c>
      <c r="L443" s="1"/>
      <c r="M443">
        <v>7</v>
      </c>
      <c r="N443">
        <v>29672</v>
      </c>
      <c r="O443">
        <v>636</v>
      </c>
      <c r="P443">
        <v>10838</v>
      </c>
      <c r="Q443"/>
      <c r="R443">
        <v>86</v>
      </c>
      <c r="S443">
        <v>1015</v>
      </c>
      <c r="T443"/>
      <c r="U443">
        <v>17200</v>
      </c>
      <c r="V443">
        <v>412</v>
      </c>
    </row>
    <row r="444" spans="1:22" ht="12.75">
      <c r="A444">
        <v>650</v>
      </c>
      <c r="B444">
        <v>3003908180</v>
      </c>
      <c r="C444" t="s">
        <v>589</v>
      </c>
      <c r="F444">
        <v>36.51427</v>
      </c>
      <c r="G444">
        <v>-106.87771</v>
      </c>
      <c r="I444">
        <v>3815</v>
      </c>
      <c r="K444" s="3" t="s">
        <v>718</v>
      </c>
      <c r="L444" s="1"/>
      <c r="M444">
        <v>8</v>
      </c>
      <c r="N444"/>
      <c r="O444">
        <v>320</v>
      </c>
      <c r="P444">
        <v>10688</v>
      </c>
      <c r="Q444"/>
      <c r="R444">
        <v>24</v>
      </c>
      <c r="S444">
        <v>2757</v>
      </c>
      <c r="T444">
        <v>264</v>
      </c>
      <c r="U444">
        <v>15062</v>
      </c>
      <c r="V444">
        <v>200</v>
      </c>
    </row>
    <row r="445" spans="1:22" ht="12.75">
      <c r="A445">
        <v>744</v>
      </c>
      <c r="B445" s="20" t="s">
        <v>872</v>
      </c>
      <c r="C445" s="19" t="s">
        <v>785</v>
      </c>
      <c r="F445">
        <v>36.3880309524152</v>
      </c>
      <c r="G445">
        <v>-107.004672992789</v>
      </c>
      <c r="H445" s="20" t="s">
        <v>812</v>
      </c>
      <c r="I445">
        <v>7108</v>
      </c>
      <c r="J445">
        <v>7468</v>
      </c>
      <c r="K445" s="23" t="s">
        <v>718</v>
      </c>
      <c r="L445" s="1">
        <v>31324</v>
      </c>
      <c r="M445" s="20">
        <v>4.4</v>
      </c>
      <c r="N445">
        <v>32401</v>
      </c>
      <c r="O445" s="20">
        <v>757</v>
      </c>
      <c r="P445" s="20">
        <v>11028</v>
      </c>
      <c r="Q445" s="20">
        <v>394</v>
      </c>
      <c r="R445" s="20">
        <v>116</v>
      </c>
      <c r="S445" s="20">
        <v>2515</v>
      </c>
      <c r="T445"/>
      <c r="U445" s="20">
        <v>17566</v>
      </c>
      <c r="V445" s="20">
        <v>26</v>
      </c>
    </row>
    <row r="446" spans="1:22" ht="12.75">
      <c r="A446">
        <v>651</v>
      </c>
      <c r="B446" t="s">
        <v>719</v>
      </c>
      <c r="C446" t="s">
        <v>585</v>
      </c>
      <c r="F446">
        <v>35.88341</v>
      </c>
      <c r="G446">
        <v>-107.41659</v>
      </c>
      <c r="I446">
        <v>4437</v>
      </c>
      <c r="K446" s="3" t="s">
        <v>720</v>
      </c>
      <c r="L446" s="1">
        <v>21487</v>
      </c>
      <c r="M446">
        <v>8.82</v>
      </c>
      <c r="N446">
        <v>5806</v>
      </c>
      <c r="O446">
        <v>29.23</v>
      </c>
      <c r="P446">
        <v>1934.35</v>
      </c>
      <c r="Q446"/>
      <c r="R446">
        <v>6.05</v>
      </c>
      <c r="S446">
        <v>1901.09</v>
      </c>
      <c r="T446">
        <v>411.26</v>
      </c>
      <c r="U446">
        <v>1286.21</v>
      </c>
      <c r="V446">
        <v>237.89</v>
      </c>
    </row>
    <row r="447" spans="1:22" ht="12.75">
      <c r="A447">
        <v>652</v>
      </c>
      <c r="B447" t="s">
        <v>721</v>
      </c>
      <c r="C447" t="s">
        <v>585</v>
      </c>
      <c r="F447">
        <v>36.78803</v>
      </c>
      <c r="G447">
        <v>-108.30774</v>
      </c>
      <c r="I447">
        <v>12448</v>
      </c>
      <c r="K447" s="3" t="s">
        <v>720</v>
      </c>
      <c r="L447" s="1">
        <v>28278</v>
      </c>
      <c r="M447"/>
      <c r="N447">
        <v>76033</v>
      </c>
      <c r="O447">
        <v>1027</v>
      </c>
      <c r="P447">
        <v>28034</v>
      </c>
      <c r="Q447">
        <v>360</v>
      </c>
      <c r="R447">
        <v>112</v>
      </c>
      <c r="S447">
        <v>610</v>
      </c>
      <c r="T447"/>
      <c r="U447">
        <v>43000</v>
      </c>
      <c r="V447">
        <v>3200</v>
      </c>
    </row>
    <row r="448" spans="1:22" ht="12.75">
      <c r="A448">
        <v>745</v>
      </c>
      <c r="B448" s="19" t="s">
        <v>873</v>
      </c>
      <c r="C448" s="19" t="s">
        <v>785</v>
      </c>
      <c r="F448">
        <v>36.1871229226958</v>
      </c>
      <c r="G448">
        <v>-107.514453379854</v>
      </c>
      <c r="H448" t="s">
        <v>814</v>
      </c>
      <c r="I448">
        <v>4417</v>
      </c>
      <c r="J448">
        <v>7293</v>
      </c>
      <c r="K448" s="3" t="s">
        <v>720</v>
      </c>
      <c r="L448" s="1">
        <v>26270</v>
      </c>
      <c r="M448">
        <v>8.4</v>
      </c>
      <c r="N448">
        <v>14700</v>
      </c>
      <c r="O448">
        <v>720</v>
      </c>
      <c r="P448">
        <v>7700</v>
      </c>
      <c r="Q448"/>
      <c r="R448">
        <v>85</v>
      </c>
      <c r="S448">
        <v>770</v>
      </c>
      <c r="T448">
        <v>12</v>
      </c>
      <c r="U448">
        <v>12000</v>
      </c>
      <c r="V448">
        <v>1320</v>
      </c>
    </row>
    <row r="449" spans="1:22" ht="12.75">
      <c r="A449">
        <v>247</v>
      </c>
      <c r="B449" s="3">
        <v>556</v>
      </c>
      <c r="C449" s="2" t="s">
        <v>264</v>
      </c>
      <c r="F449">
        <v>35.5133333333333</v>
      </c>
      <c r="G449">
        <v>-107.464444444444</v>
      </c>
      <c r="H449" t="s">
        <v>374</v>
      </c>
      <c r="I449">
        <v>200</v>
      </c>
      <c r="J449">
        <v>6802</v>
      </c>
      <c r="K449" s="3" t="s">
        <v>560</v>
      </c>
      <c r="L449" s="14">
        <v>22941</v>
      </c>
      <c r="M449" s="3">
        <v>8.7</v>
      </c>
      <c r="N449" s="3">
        <v>647</v>
      </c>
      <c r="O449" s="3">
        <v>2.1</v>
      </c>
      <c r="P449" s="3">
        <v>280</v>
      </c>
      <c r="Q449" s="3">
        <v>2</v>
      </c>
      <c r="R449" s="3">
        <v>0.2</v>
      </c>
      <c r="S449" s="3">
        <v>640</v>
      </c>
      <c r="T449" s="3">
        <v>31</v>
      </c>
      <c r="U449" s="3">
        <v>4.4</v>
      </c>
      <c r="V449" s="3">
        <v>1.8</v>
      </c>
    </row>
    <row r="450" spans="1:22" ht="12.75">
      <c r="A450">
        <v>248</v>
      </c>
      <c r="B450" s="3">
        <v>1162</v>
      </c>
      <c r="C450" s="2" t="s">
        <v>264</v>
      </c>
      <c r="F450">
        <v>35.8352777777778</v>
      </c>
      <c r="G450">
        <v>-107.767222222222</v>
      </c>
      <c r="H450" t="s">
        <v>375</v>
      </c>
      <c r="I450">
        <v>351</v>
      </c>
      <c r="J450">
        <v>6610</v>
      </c>
      <c r="K450" s="3" t="s">
        <v>560</v>
      </c>
      <c r="L450" s="14">
        <v>24523</v>
      </c>
      <c r="M450" s="3">
        <v>8.7</v>
      </c>
      <c r="N450" s="3">
        <v>1710</v>
      </c>
      <c r="O450" s="3">
        <v>3</v>
      </c>
      <c r="P450" s="3">
        <v>470</v>
      </c>
      <c r="Q450" s="3">
        <v>0.8</v>
      </c>
      <c r="R450" s="3">
        <v>0.6</v>
      </c>
      <c r="S450" s="3">
        <v>410</v>
      </c>
      <c r="T450" s="3">
        <v>23</v>
      </c>
      <c r="U450" s="3">
        <v>35</v>
      </c>
      <c r="V450" s="3">
        <v>540</v>
      </c>
    </row>
    <row r="451" spans="1:22" ht="12.75">
      <c r="A451">
        <v>249</v>
      </c>
      <c r="B451" s="3">
        <v>2552</v>
      </c>
      <c r="C451" s="2" t="s">
        <v>264</v>
      </c>
      <c r="F451">
        <v>36.1883333333333</v>
      </c>
      <c r="G451">
        <v>-108.614166666667</v>
      </c>
      <c r="H451" t="s">
        <v>376</v>
      </c>
      <c r="I451">
        <v>1826</v>
      </c>
      <c r="J451">
        <v>5626</v>
      </c>
      <c r="K451" s="3" t="s">
        <v>560</v>
      </c>
      <c r="L451" s="14">
        <v>24132</v>
      </c>
      <c r="M451" s="3">
        <v>9.1</v>
      </c>
      <c r="N451" s="3">
        <v>502</v>
      </c>
      <c r="O451" s="3">
        <v>3</v>
      </c>
      <c r="P451" s="3">
        <v>190</v>
      </c>
      <c r="Q451" s="3">
        <v>0.8</v>
      </c>
      <c r="R451" s="3">
        <v>0.6</v>
      </c>
      <c r="S451" s="3">
        <v>340</v>
      </c>
      <c r="T451" s="3">
        <v>49</v>
      </c>
      <c r="U451" s="3">
        <v>17</v>
      </c>
      <c r="V451" s="3">
        <v>49</v>
      </c>
    </row>
    <row r="452" spans="1:22" ht="12.75">
      <c r="A452">
        <v>250</v>
      </c>
      <c r="B452" s="3" t="s">
        <v>154</v>
      </c>
      <c r="C452" s="2" t="s">
        <v>264</v>
      </c>
      <c r="F452">
        <v>35.7336111111111</v>
      </c>
      <c r="G452">
        <v>-108.775277777778</v>
      </c>
      <c r="H452" t="s">
        <v>377</v>
      </c>
      <c r="I452">
        <v>300</v>
      </c>
      <c r="J452">
        <v>6300</v>
      </c>
      <c r="K452" s="3" t="s">
        <v>560</v>
      </c>
      <c r="L452" s="14">
        <v>24639</v>
      </c>
      <c r="N452" s="3">
        <v>698</v>
      </c>
      <c r="O452" s="3">
        <v>3</v>
      </c>
      <c r="P452" s="3">
        <v>360</v>
      </c>
      <c r="Q452" s="3">
        <v>1</v>
      </c>
      <c r="R452" s="3">
        <v>0.6</v>
      </c>
      <c r="S452" s="3">
        <v>320</v>
      </c>
      <c r="T452" s="3">
        <v>27</v>
      </c>
      <c r="U452" s="3">
        <v>28</v>
      </c>
      <c r="V452" s="3">
        <v>240</v>
      </c>
    </row>
    <row r="453" spans="1:23" s="17" customFormat="1" ht="12.75">
      <c r="A453">
        <v>251</v>
      </c>
      <c r="B453" s="3" t="s">
        <v>155</v>
      </c>
      <c r="C453" s="2" t="s">
        <v>264</v>
      </c>
      <c r="D453"/>
      <c r="E453"/>
      <c r="F453">
        <v>35.8202777777778</v>
      </c>
      <c r="G453">
        <v>-107.313055555556</v>
      </c>
      <c r="H453" t="s">
        <v>378</v>
      </c>
      <c r="I453">
        <v>502</v>
      </c>
      <c r="J453">
        <v>6660</v>
      </c>
      <c r="K453" s="3" t="s">
        <v>560</v>
      </c>
      <c r="L453" s="14">
        <v>24524</v>
      </c>
      <c r="M453" s="3">
        <v>8.7</v>
      </c>
      <c r="N453" s="3">
        <v>1720</v>
      </c>
      <c r="O453" s="3">
        <v>4</v>
      </c>
      <c r="P453" s="3">
        <v>600</v>
      </c>
      <c r="Q453" s="3">
        <v>1</v>
      </c>
      <c r="R453" s="3">
        <v>0.6</v>
      </c>
      <c r="S453" s="3">
        <v>600</v>
      </c>
      <c r="T453" s="3">
        <v>36</v>
      </c>
      <c r="U453" s="3">
        <v>22</v>
      </c>
      <c r="V453" s="3">
        <v>760</v>
      </c>
      <c r="W453" s="16"/>
    </row>
    <row r="454" spans="1:23" s="17" customFormat="1" ht="12.75">
      <c r="A454">
        <v>252</v>
      </c>
      <c r="B454" s="3">
        <v>2503</v>
      </c>
      <c r="C454" s="2" t="s">
        <v>264</v>
      </c>
      <c r="D454"/>
      <c r="E454"/>
      <c r="F454">
        <v>36.0963888888889</v>
      </c>
      <c r="G454">
        <v>-108.324166666667</v>
      </c>
      <c r="H454" t="s">
        <v>379</v>
      </c>
      <c r="I454">
        <v>420</v>
      </c>
      <c r="J454">
        <v>5812</v>
      </c>
      <c r="K454" s="3" t="s">
        <v>560</v>
      </c>
      <c r="L454" s="14">
        <v>24505</v>
      </c>
      <c r="M454" s="3"/>
      <c r="N454" s="3">
        <v>1990</v>
      </c>
      <c r="O454" s="3">
        <v>3</v>
      </c>
      <c r="P454" s="3">
        <v>880</v>
      </c>
      <c r="Q454" s="3">
        <v>2</v>
      </c>
      <c r="R454" s="3">
        <v>0.6</v>
      </c>
      <c r="S454" s="3">
        <v>1130</v>
      </c>
      <c r="T454" s="3">
        <v>120</v>
      </c>
      <c r="U454" s="3">
        <v>510</v>
      </c>
      <c r="V454" s="3">
        <v>80</v>
      </c>
      <c r="W454" s="16"/>
    </row>
    <row r="455" spans="1:23" s="17" customFormat="1" ht="12.75">
      <c r="A455">
        <v>253</v>
      </c>
      <c r="B455" s="3" t="s">
        <v>156</v>
      </c>
      <c r="C455" s="2" t="s">
        <v>264</v>
      </c>
      <c r="D455"/>
      <c r="E455"/>
      <c r="F455">
        <v>35.9297222222222</v>
      </c>
      <c r="G455">
        <v>-108.074444444444</v>
      </c>
      <c r="H455" t="s">
        <v>380</v>
      </c>
      <c r="I455">
        <v>370</v>
      </c>
      <c r="J455">
        <v>6260</v>
      </c>
      <c r="K455" s="3" t="s">
        <v>560</v>
      </c>
      <c r="L455" s="14">
        <v>24594</v>
      </c>
      <c r="M455" s="3">
        <v>9</v>
      </c>
      <c r="N455" s="3">
        <v>1010</v>
      </c>
      <c r="O455" s="3">
        <v>4</v>
      </c>
      <c r="P455" s="3">
        <v>370</v>
      </c>
      <c r="Q455" s="3">
        <v>2</v>
      </c>
      <c r="R455" s="3">
        <v>0.6</v>
      </c>
      <c r="S455" s="3">
        <v>520</v>
      </c>
      <c r="T455" s="3">
        <v>29</v>
      </c>
      <c r="U455" s="3">
        <v>18</v>
      </c>
      <c r="V455" s="3">
        <v>300</v>
      </c>
      <c r="W455" s="16"/>
    </row>
    <row r="456" spans="1:23" s="17" customFormat="1" ht="12.75">
      <c r="A456">
        <v>254</v>
      </c>
      <c r="B456" s="3" t="s">
        <v>157</v>
      </c>
      <c r="C456" s="2" t="s">
        <v>264</v>
      </c>
      <c r="D456"/>
      <c r="E456"/>
      <c r="F456">
        <v>35.7708333333333</v>
      </c>
      <c r="G456">
        <v>-108.776944444444</v>
      </c>
      <c r="H456" t="s">
        <v>381</v>
      </c>
      <c r="I456">
        <v>470</v>
      </c>
      <c r="J456">
        <v>6260</v>
      </c>
      <c r="K456" s="3" t="s">
        <v>560</v>
      </c>
      <c r="L456" s="14">
        <v>25493</v>
      </c>
      <c r="M456" s="3">
        <v>8.5</v>
      </c>
      <c r="N456" s="3">
        <v>1120</v>
      </c>
      <c r="O456" s="3">
        <v>12</v>
      </c>
      <c r="P456" s="3">
        <v>360</v>
      </c>
      <c r="Q456" s="3">
        <v>2</v>
      </c>
      <c r="R456" s="3">
        <v>0.6</v>
      </c>
      <c r="S456" s="3">
        <v>370</v>
      </c>
      <c r="T456" s="3">
        <v>14</v>
      </c>
      <c r="U456" s="3">
        <v>22</v>
      </c>
      <c r="V456" s="3">
        <v>450</v>
      </c>
      <c r="W456" s="16"/>
    </row>
    <row r="457" spans="1:23" s="17" customFormat="1" ht="12.75">
      <c r="A457">
        <v>255</v>
      </c>
      <c r="B457" s="3">
        <v>1048</v>
      </c>
      <c r="C457" s="2" t="s">
        <v>264</v>
      </c>
      <c r="D457"/>
      <c r="E457"/>
      <c r="F457">
        <v>35.8105555555556</v>
      </c>
      <c r="G457">
        <v>-107.746666666667</v>
      </c>
      <c r="H457" t="s">
        <v>382</v>
      </c>
      <c r="I457">
        <v>425</v>
      </c>
      <c r="J457">
        <v>6700</v>
      </c>
      <c r="K457" s="3" t="s">
        <v>560</v>
      </c>
      <c r="L457" s="14">
        <v>23585</v>
      </c>
      <c r="M457" s="3">
        <v>8.7</v>
      </c>
      <c r="N457" s="3">
        <v>768</v>
      </c>
      <c r="O457" s="3">
        <v>1.6</v>
      </c>
      <c r="P457" s="3">
        <v>270</v>
      </c>
      <c r="Q457" s="3">
        <v>0.8</v>
      </c>
      <c r="R457" s="3">
        <v>0.7</v>
      </c>
      <c r="S457" s="3">
        <v>24</v>
      </c>
      <c r="T457" s="3">
        <v>9</v>
      </c>
      <c r="U457" s="3">
        <v>15</v>
      </c>
      <c r="V457" s="3">
        <v>520</v>
      </c>
      <c r="W457" s="16"/>
    </row>
    <row r="458" spans="1:23" s="17" customFormat="1" ht="12.75">
      <c r="A458">
        <v>256</v>
      </c>
      <c r="B458" s="3" t="s">
        <v>158</v>
      </c>
      <c r="C458" s="2" t="s">
        <v>264</v>
      </c>
      <c r="D458"/>
      <c r="E458"/>
      <c r="F458">
        <v>36.05</v>
      </c>
      <c r="G458">
        <v>-108.141666666667</v>
      </c>
      <c r="H458" t="s">
        <v>383</v>
      </c>
      <c r="I458">
        <v>325</v>
      </c>
      <c r="J458">
        <v>5980</v>
      </c>
      <c r="K458" s="3" t="s">
        <v>560</v>
      </c>
      <c r="L458" s="14">
        <v>27015</v>
      </c>
      <c r="M458" s="3">
        <v>8.8</v>
      </c>
      <c r="N458" s="3">
        <v>1310</v>
      </c>
      <c r="O458" s="3">
        <v>40</v>
      </c>
      <c r="P458" s="3">
        <v>540</v>
      </c>
      <c r="Q458" s="3">
        <v>2</v>
      </c>
      <c r="R458" s="3">
        <v>1.2</v>
      </c>
      <c r="S458" s="3">
        <v>930</v>
      </c>
      <c r="T458" s="3">
        <v>87</v>
      </c>
      <c r="U458" s="3">
        <v>71</v>
      </c>
      <c r="V458" s="3">
        <v>130</v>
      </c>
      <c r="W458" s="16"/>
    </row>
    <row r="459" spans="1:23" s="17" customFormat="1" ht="12.75">
      <c r="A459">
        <v>257</v>
      </c>
      <c r="B459" s="3">
        <v>832</v>
      </c>
      <c r="C459" s="2" t="s">
        <v>264</v>
      </c>
      <c r="D459"/>
      <c r="E459"/>
      <c r="F459">
        <v>35.5730555555556</v>
      </c>
      <c r="G459">
        <v>-107.696111111111</v>
      </c>
      <c r="H459" t="s">
        <v>384</v>
      </c>
      <c r="I459">
        <v>381</v>
      </c>
      <c r="J459">
        <v>6795</v>
      </c>
      <c r="K459" s="3" t="s">
        <v>560</v>
      </c>
      <c r="L459" s="14">
        <v>22921</v>
      </c>
      <c r="M459" s="3">
        <v>10</v>
      </c>
      <c r="N459" s="3">
        <v>807</v>
      </c>
      <c r="O459" s="3">
        <v>3.2</v>
      </c>
      <c r="P459" s="3">
        <v>290</v>
      </c>
      <c r="Q459" s="3">
        <v>3.6</v>
      </c>
      <c r="R459" s="3">
        <v>1.7</v>
      </c>
      <c r="S459" s="3">
        <v>130</v>
      </c>
      <c r="T459" s="3">
        <v>130</v>
      </c>
      <c r="U459" s="3">
        <v>24</v>
      </c>
      <c r="V459" s="3">
        <v>277</v>
      </c>
      <c r="W459" s="16"/>
    </row>
    <row r="460" spans="1:23" s="17" customFormat="1" ht="12.75">
      <c r="A460">
        <v>258</v>
      </c>
      <c r="B460" s="3">
        <v>826</v>
      </c>
      <c r="C460" s="2" t="s">
        <v>264</v>
      </c>
      <c r="D460"/>
      <c r="E460"/>
      <c r="F460">
        <v>35.5702777777778</v>
      </c>
      <c r="G460">
        <v>-107.598888888889</v>
      </c>
      <c r="H460" t="s">
        <v>385</v>
      </c>
      <c r="I460">
        <v>451</v>
      </c>
      <c r="J460">
        <v>6590</v>
      </c>
      <c r="K460" s="3" t="s">
        <v>560</v>
      </c>
      <c r="L460" s="14">
        <v>22934</v>
      </c>
      <c r="M460" s="3">
        <v>8.7</v>
      </c>
      <c r="N460" s="3">
        <v>625</v>
      </c>
      <c r="O460" s="3">
        <v>5.9</v>
      </c>
      <c r="P460" s="3">
        <v>220</v>
      </c>
      <c r="Q460" s="3">
        <v>2</v>
      </c>
      <c r="R460" s="3">
        <v>1.8</v>
      </c>
      <c r="S460" s="3">
        <v>320</v>
      </c>
      <c r="T460" s="3">
        <v>11</v>
      </c>
      <c r="U460" s="3">
        <v>13</v>
      </c>
      <c r="V460" s="3">
        <v>200</v>
      </c>
      <c r="W460" s="16"/>
    </row>
    <row r="461" spans="1:22" ht="12.75">
      <c r="A461">
        <v>259</v>
      </c>
      <c r="B461" s="3" t="s">
        <v>159</v>
      </c>
      <c r="C461" s="2" t="s">
        <v>264</v>
      </c>
      <c r="F461">
        <v>35.7902777777778</v>
      </c>
      <c r="G461">
        <v>-108.829444444444</v>
      </c>
      <c r="H461" t="s">
        <v>386</v>
      </c>
      <c r="I461">
        <v>404</v>
      </c>
      <c r="J461">
        <v>6390</v>
      </c>
      <c r="K461" s="3" t="s">
        <v>560</v>
      </c>
      <c r="L461" s="14">
        <v>24636</v>
      </c>
      <c r="N461" s="3">
        <v>386</v>
      </c>
      <c r="O461" s="3">
        <v>39</v>
      </c>
      <c r="P461" s="3">
        <v>97</v>
      </c>
      <c r="Q461" s="3">
        <v>3</v>
      </c>
      <c r="R461" s="3">
        <v>2</v>
      </c>
      <c r="S461" s="3">
        <v>200</v>
      </c>
      <c r="T461" s="3">
        <v>0</v>
      </c>
      <c r="U461" s="3">
        <v>12</v>
      </c>
      <c r="V461" s="3">
        <v>150</v>
      </c>
    </row>
    <row r="462" spans="1:22" ht="12.75">
      <c r="A462">
        <v>260</v>
      </c>
      <c r="B462" s="3">
        <v>279</v>
      </c>
      <c r="C462" s="2" t="s">
        <v>264</v>
      </c>
      <c r="F462">
        <v>35.3344444444444</v>
      </c>
      <c r="G462">
        <v>-107.641666666667</v>
      </c>
      <c r="H462" t="s">
        <v>387</v>
      </c>
      <c r="I462">
        <v>200</v>
      </c>
      <c r="J462">
        <v>7295</v>
      </c>
      <c r="K462" s="3" t="s">
        <v>560</v>
      </c>
      <c r="L462" s="14">
        <v>22899</v>
      </c>
      <c r="M462" s="3">
        <v>8.1</v>
      </c>
      <c r="N462" s="3">
        <v>516</v>
      </c>
      <c r="O462" s="3">
        <v>14</v>
      </c>
      <c r="P462" s="3">
        <v>179</v>
      </c>
      <c r="Q462" s="3">
        <v>1.7</v>
      </c>
      <c r="R462" s="3">
        <v>3.4</v>
      </c>
      <c r="S462" s="3">
        <v>370</v>
      </c>
      <c r="T462" s="3">
        <v>0</v>
      </c>
      <c r="U462" s="3">
        <v>14</v>
      </c>
      <c r="V462" s="3">
        <v>102</v>
      </c>
    </row>
    <row r="463" spans="1:22" ht="12.75">
      <c r="A463">
        <v>261</v>
      </c>
      <c r="B463" s="3" t="s">
        <v>160</v>
      </c>
      <c r="C463" s="2" t="s">
        <v>264</v>
      </c>
      <c r="F463">
        <v>36.7883333333333</v>
      </c>
      <c r="G463">
        <v>-108.83</v>
      </c>
      <c r="H463" t="s">
        <v>388</v>
      </c>
      <c r="I463">
        <v>423</v>
      </c>
      <c r="J463">
        <v>6380</v>
      </c>
      <c r="K463" s="3" t="s">
        <v>560</v>
      </c>
      <c r="L463" s="14">
        <v>26574</v>
      </c>
      <c r="M463" s="3">
        <v>8.2</v>
      </c>
      <c r="N463" s="3">
        <v>354</v>
      </c>
      <c r="O463" s="3">
        <v>38</v>
      </c>
      <c r="P463" s="3">
        <v>91</v>
      </c>
      <c r="Q463" s="3">
        <v>3</v>
      </c>
      <c r="R463" s="3">
        <v>4</v>
      </c>
      <c r="S463" s="3">
        <v>180</v>
      </c>
      <c r="T463" s="3">
        <v>8</v>
      </c>
      <c r="U463" s="3">
        <v>1.8</v>
      </c>
      <c r="V463" s="3">
        <v>150</v>
      </c>
    </row>
    <row r="464" spans="1:23" s="17" customFormat="1" ht="12.75">
      <c r="A464">
        <v>262</v>
      </c>
      <c r="B464" s="3">
        <v>938</v>
      </c>
      <c r="C464" s="2" t="s">
        <v>264</v>
      </c>
      <c r="D464"/>
      <c r="E464"/>
      <c r="F464">
        <v>35.6819444444444</v>
      </c>
      <c r="G464">
        <v>-107.723333333333</v>
      </c>
      <c r="H464" t="s">
        <v>389</v>
      </c>
      <c r="I464">
        <v>176</v>
      </c>
      <c r="J464">
        <v>7005</v>
      </c>
      <c r="K464" s="3" t="s">
        <v>560</v>
      </c>
      <c r="L464" s="14">
        <v>24523</v>
      </c>
      <c r="M464" s="3">
        <v>7.8</v>
      </c>
      <c r="N464" s="3">
        <v>1400</v>
      </c>
      <c r="O464" s="3">
        <v>190</v>
      </c>
      <c r="P464" s="3">
        <v>190</v>
      </c>
      <c r="Q464" s="3">
        <v>2</v>
      </c>
      <c r="R464" s="3">
        <v>24</v>
      </c>
      <c r="S464" s="3">
        <v>250</v>
      </c>
      <c r="T464" s="3">
        <v>0</v>
      </c>
      <c r="U464" s="3">
        <v>12</v>
      </c>
      <c r="V464" s="3">
        <v>800</v>
      </c>
      <c r="W464" s="16"/>
    </row>
    <row r="465" spans="1:23" s="17" customFormat="1" ht="12.75">
      <c r="A465">
        <v>263</v>
      </c>
      <c r="B465" s="3">
        <v>576</v>
      </c>
      <c r="C465" s="2" t="s">
        <v>264</v>
      </c>
      <c r="D465"/>
      <c r="E465"/>
      <c r="F465">
        <v>35.5094444444444</v>
      </c>
      <c r="G465">
        <v>-107.685277777778</v>
      </c>
      <c r="H465" t="s">
        <v>390</v>
      </c>
      <c r="I465">
        <v>325</v>
      </c>
      <c r="J465">
        <v>6857</v>
      </c>
      <c r="K465" s="3" t="s">
        <v>560</v>
      </c>
      <c r="L465" s="14">
        <v>22935</v>
      </c>
      <c r="M465" s="3">
        <v>7.5</v>
      </c>
      <c r="N465" s="3">
        <v>731</v>
      </c>
      <c r="O465" s="3">
        <v>140</v>
      </c>
      <c r="P465" s="3">
        <v>32</v>
      </c>
      <c r="Q465" s="3">
        <v>3</v>
      </c>
      <c r="R465" s="3">
        <v>57</v>
      </c>
      <c r="S465" s="3">
        <v>570</v>
      </c>
      <c r="T465" s="3">
        <v>0</v>
      </c>
      <c r="U465" s="3">
        <v>4.8</v>
      </c>
      <c r="V465" s="3">
        <v>180</v>
      </c>
      <c r="W465" s="16"/>
    </row>
    <row r="466" spans="1:23" s="17" customFormat="1" ht="12.75">
      <c r="A466">
        <v>264</v>
      </c>
      <c r="B466" s="3" t="s">
        <v>161</v>
      </c>
      <c r="C466" s="2" t="s">
        <v>264</v>
      </c>
      <c r="D466"/>
      <c r="E466"/>
      <c r="F466">
        <v>36.1791666666667</v>
      </c>
      <c r="G466">
        <v>-108.185833333333</v>
      </c>
      <c r="H466" t="s">
        <v>391</v>
      </c>
      <c r="I466">
        <v>500</v>
      </c>
      <c r="J466">
        <v>6138</v>
      </c>
      <c r="K466" s="3" t="s">
        <v>560</v>
      </c>
      <c r="L466" s="14">
        <v>27053</v>
      </c>
      <c r="M466" s="3">
        <v>8.3</v>
      </c>
      <c r="N466" s="3">
        <v>1320</v>
      </c>
      <c r="O466" s="3">
        <v>120</v>
      </c>
      <c r="P466" s="3">
        <v>180</v>
      </c>
      <c r="Q466" s="3">
        <v>2</v>
      </c>
      <c r="R466" s="3">
        <v>86</v>
      </c>
      <c r="S466" s="3">
        <v>330</v>
      </c>
      <c r="T466" s="3">
        <v>21</v>
      </c>
      <c r="U466" s="3">
        <v>12</v>
      </c>
      <c r="V466" s="3">
        <v>630</v>
      </c>
      <c r="W466" s="16"/>
    </row>
    <row r="467" spans="1:23" s="17" customFormat="1" ht="12.75">
      <c r="A467">
        <v>265</v>
      </c>
      <c r="B467" s="3" t="s">
        <v>162</v>
      </c>
      <c r="C467" s="2" t="s">
        <v>264</v>
      </c>
      <c r="D467"/>
      <c r="E467"/>
      <c r="F467">
        <v>36.1791666666667</v>
      </c>
      <c r="G467">
        <v>-108.185833333333</v>
      </c>
      <c r="H467" t="s">
        <v>391</v>
      </c>
      <c r="I467">
        <v>500</v>
      </c>
      <c r="J467">
        <v>6138</v>
      </c>
      <c r="K467" s="3" t="s">
        <v>560</v>
      </c>
      <c r="L467" s="14">
        <v>27121</v>
      </c>
      <c r="M467" s="3">
        <v>8.1</v>
      </c>
      <c r="N467" s="3">
        <v>1340</v>
      </c>
      <c r="O467" s="3">
        <v>120</v>
      </c>
      <c r="P467" s="3">
        <v>130</v>
      </c>
      <c r="Q467" s="3">
        <v>3</v>
      </c>
      <c r="R467" s="3">
        <v>89</v>
      </c>
      <c r="S467" s="3">
        <v>360</v>
      </c>
      <c r="T467" s="3">
        <v>14</v>
      </c>
      <c r="U467" s="3">
        <v>8.9</v>
      </c>
      <c r="V467" s="3">
        <v>630</v>
      </c>
      <c r="W467" s="16"/>
    </row>
    <row r="468" spans="1:23" s="17" customFormat="1" ht="12.75">
      <c r="A468">
        <v>266</v>
      </c>
      <c r="B468" s="3">
        <v>2424</v>
      </c>
      <c r="C468" s="2" t="s">
        <v>264</v>
      </c>
      <c r="D468"/>
      <c r="E468"/>
      <c r="F468">
        <v>36.3930555555556</v>
      </c>
      <c r="G468">
        <v>-108.665555555556</v>
      </c>
      <c r="H468" t="s">
        <v>392</v>
      </c>
      <c r="I468">
        <v>500</v>
      </c>
      <c r="J468">
        <v>5550</v>
      </c>
      <c r="K468" s="3" t="s">
        <v>560</v>
      </c>
      <c r="L468" s="14">
        <v>25906</v>
      </c>
      <c r="M468" s="3">
        <v>8.1</v>
      </c>
      <c r="N468" s="3">
        <v>4390</v>
      </c>
      <c r="O468" s="3">
        <v>260</v>
      </c>
      <c r="P468" s="3">
        <v>910</v>
      </c>
      <c r="Q468" s="3">
        <v>7</v>
      </c>
      <c r="R468" s="3">
        <v>140</v>
      </c>
      <c r="S468" s="3">
        <v>440</v>
      </c>
      <c r="T468" s="3">
        <v>17</v>
      </c>
      <c r="U468" s="3">
        <v>320</v>
      </c>
      <c r="V468" s="3">
        <v>2300</v>
      </c>
      <c r="W468" s="16"/>
    </row>
    <row r="469" spans="1:23" s="17" customFormat="1" ht="12.75">
      <c r="A469">
        <v>267</v>
      </c>
      <c r="B469" s="3">
        <v>1104</v>
      </c>
      <c r="C469" s="2" t="s">
        <v>264</v>
      </c>
      <c r="D469"/>
      <c r="E469"/>
      <c r="F469">
        <v>35.8955555555556</v>
      </c>
      <c r="G469">
        <v>-106.956944444444</v>
      </c>
      <c r="H469" t="s">
        <v>393</v>
      </c>
      <c r="I469">
        <v>670</v>
      </c>
      <c r="J469">
        <v>6730</v>
      </c>
      <c r="K469" s="3" t="s">
        <v>560</v>
      </c>
      <c r="L469" s="14">
        <v>28605</v>
      </c>
      <c r="M469" s="3">
        <v>6.2</v>
      </c>
      <c r="N469" s="3">
        <v>5800</v>
      </c>
      <c r="O469" s="3">
        <v>300</v>
      </c>
      <c r="P469" s="3">
        <v>630</v>
      </c>
      <c r="Q469" s="3">
        <v>13</v>
      </c>
      <c r="R469" s="3">
        <v>570</v>
      </c>
      <c r="S469" s="3">
        <v>470</v>
      </c>
      <c r="T469" s="3">
        <v>0</v>
      </c>
      <c r="U469" s="3">
        <v>19</v>
      </c>
      <c r="V469" s="3">
        <v>4000</v>
      </c>
      <c r="W469" s="16"/>
    </row>
    <row r="470" spans="1:23" s="17" customFormat="1" ht="12.75">
      <c r="A470">
        <v>268</v>
      </c>
      <c r="B470" s="3" t="s">
        <v>530</v>
      </c>
      <c r="C470" s="2" t="s">
        <v>534</v>
      </c>
      <c r="D470">
        <v>259508</v>
      </c>
      <c r="E470">
        <v>3912990</v>
      </c>
      <c r="F470"/>
      <c r="G470"/>
      <c r="H470"/>
      <c r="I470">
        <v>57.5</v>
      </c>
      <c r="J470">
        <v>7277</v>
      </c>
      <c r="K470" s="3" t="s">
        <v>560</v>
      </c>
      <c r="L470" s="14">
        <v>28542</v>
      </c>
      <c r="M470" s="3"/>
      <c r="N470" s="3">
        <v>265</v>
      </c>
      <c r="O470" s="3">
        <v>55</v>
      </c>
      <c r="P470" s="3">
        <v>27</v>
      </c>
      <c r="Q470" s="3">
        <v>5.4</v>
      </c>
      <c r="R470" s="3">
        <v>9.5</v>
      </c>
      <c r="S470" s="3">
        <v>244</v>
      </c>
      <c r="T470" s="3"/>
      <c r="U470" s="3">
        <v>8</v>
      </c>
      <c r="V470" s="3">
        <v>37</v>
      </c>
      <c r="W470" s="16"/>
    </row>
    <row r="471" spans="1:22" ht="12.75">
      <c r="A471">
        <v>269</v>
      </c>
      <c r="B471" s="3" t="s">
        <v>512</v>
      </c>
      <c r="C471" s="2" t="s">
        <v>534</v>
      </c>
      <c r="D471">
        <v>259049</v>
      </c>
      <c r="E471">
        <v>3913332</v>
      </c>
      <c r="I471">
        <v>92</v>
      </c>
      <c r="J471">
        <v>7205</v>
      </c>
      <c r="K471" s="3" t="s">
        <v>560</v>
      </c>
      <c r="L471" s="14">
        <v>26589</v>
      </c>
      <c r="M471" s="3">
        <v>7.38</v>
      </c>
      <c r="N471" s="3">
        <v>358</v>
      </c>
      <c r="O471" s="3">
        <v>42.2999992370606</v>
      </c>
      <c r="P471" s="3">
        <v>20</v>
      </c>
      <c r="Q471" s="3">
        <v>3.4</v>
      </c>
      <c r="R471" s="3">
        <v>6.40000009536743</v>
      </c>
      <c r="S471" s="3">
        <v>197.7</v>
      </c>
      <c r="U471" s="3">
        <v>8</v>
      </c>
      <c r="V471" s="3">
        <v>9.5</v>
      </c>
    </row>
    <row r="472" spans="1:21" ht="12.75">
      <c r="A472">
        <v>270</v>
      </c>
      <c r="B472" s="3" t="s">
        <v>512</v>
      </c>
      <c r="C472" s="2" t="s">
        <v>534</v>
      </c>
      <c r="D472">
        <v>259049</v>
      </c>
      <c r="E472">
        <v>3913332</v>
      </c>
      <c r="I472">
        <v>92</v>
      </c>
      <c r="J472">
        <v>7205</v>
      </c>
      <c r="K472" s="3" t="s">
        <v>560</v>
      </c>
      <c r="L472" s="14">
        <v>27791</v>
      </c>
      <c r="N472" s="3">
        <v>169</v>
      </c>
      <c r="O472" s="3">
        <v>40</v>
      </c>
      <c r="P472" s="3">
        <v>20.1000003814697</v>
      </c>
      <c r="Q472" s="3">
        <v>3.3</v>
      </c>
      <c r="R472" s="3">
        <v>6.09999990463257</v>
      </c>
      <c r="S472" s="3">
        <v>188</v>
      </c>
      <c r="U472" s="3">
        <v>0.14</v>
      </c>
    </row>
    <row r="473" spans="1:22" ht="12.75">
      <c r="A473">
        <v>271</v>
      </c>
      <c r="B473" s="3" t="s">
        <v>512</v>
      </c>
      <c r="C473" s="2" t="s">
        <v>534</v>
      </c>
      <c r="D473">
        <v>259049</v>
      </c>
      <c r="E473">
        <v>3913332</v>
      </c>
      <c r="I473">
        <v>92</v>
      </c>
      <c r="J473">
        <v>7205</v>
      </c>
      <c r="K473" s="3" t="s">
        <v>560</v>
      </c>
      <c r="L473" s="14">
        <v>27828</v>
      </c>
      <c r="M473" s="3">
        <v>7.4</v>
      </c>
      <c r="N473" s="3">
        <v>214</v>
      </c>
      <c r="O473" s="3">
        <v>41</v>
      </c>
      <c r="P473" s="3">
        <v>20</v>
      </c>
      <c r="Q473" s="3">
        <v>2.8</v>
      </c>
      <c r="R473" s="3">
        <v>4.90000009536743</v>
      </c>
      <c r="S473" s="3">
        <v>136</v>
      </c>
      <c r="U473" s="3">
        <v>8</v>
      </c>
      <c r="V473" s="3">
        <v>12</v>
      </c>
    </row>
    <row r="474" spans="1:22" ht="12.75">
      <c r="A474">
        <v>272</v>
      </c>
      <c r="B474" s="3" t="s">
        <v>519</v>
      </c>
      <c r="C474" s="2" t="s">
        <v>534</v>
      </c>
      <c r="D474">
        <v>259898</v>
      </c>
      <c r="E474">
        <v>3913129</v>
      </c>
      <c r="I474">
        <v>140</v>
      </c>
      <c r="J474">
        <v>7297</v>
      </c>
      <c r="K474" s="3" t="s">
        <v>560</v>
      </c>
      <c r="L474" s="14">
        <v>28530</v>
      </c>
      <c r="N474" s="3">
        <v>647</v>
      </c>
      <c r="O474" s="3">
        <v>74</v>
      </c>
      <c r="P474" s="3">
        <v>131</v>
      </c>
      <c r="Q474" s="3">
        <v>1.5</v>
      </c>
      <c r="R474" s="3">
        <v>25</v>
      </c>
      <c r="S474" s="3">
        <v>381</v>
      </c>
      <c r="U474" s="3">
        <v>42</v>
      </c>
      <c r="V474" s="3">
        <v>169</v>
      </c>
    </row>
    <row r="475" spans="1:22" ht="12.75">
      <c r="A475">
        <v>273</v>
      </c>
      <c r="B475" s="3" t="s">
        <v>509</v>
      </c>
      <c r="C475" s="2" t="s">
        <v>534</v>
      </c>
      <c r="D475">
        <v>257902</v>
      </c>
      <c r="E475">
        <v>3914232</v>
      </c>
      <c r="I475">
        <v>157.3</v>
      </c>
      <c r="J475">
        <v>7103</v>
      </c>
      <c r="K475" s="3" t="s">
        <v>560</v>
      </c>
      <c r="L475" s="14">
        <v>26590</v>
      </c>
      <c r="M475" s="3">
        <v>7.86</v>
      </c>
      <c r="N475" s="3">
        <v>324</v>
      </c>
      <c r="O475" s="3">
        <v>6.09999990463257</v>
      </c>
      <c r="P475" s="3">
        <v>60</v>
      </c>
      <c r="Q475" s="3">
        <v>1.3</v>
      </c>
      <c r="R475" s="3">
        <v>2.09999990463257</v>
      </c>
      <c r="S475" s="3">
        <v>217.2</v>
      </c>
      <c r="U475" s="3">
        <v>4</v>
      </c>
      <c r="V475" s="3">
        <v>8</v>
      </c>
    </row>
    <row r="476" spans="1:22" ht="12.75">
      <c r="A476">
        <v>274</v>
      </c>
      <c r="B476" s="3" t="s">
        <v>509</v>
      </c>
      <c r="C476" s="2" t="s">
        <v>534</v>
      </c>
      <c r="D476">
        <v>257902</v>
      </c>
      <c r="E476">
        <v>3914232</v>
      </c>
      <c r="I476">
        <v>157.3</v>
      </c>
      <c r="J476">
        <v>7103</v>
      </c>
      <c r="K476" s="3" t="s">
        <v>560</v>
      </c>
      <c r="L476" s="14">
        <v>27828</v>
      </c>
      <c r="M476" s="3">
        <v>8.2</v>
      </c>
      <c r="N476" s="3">
        <v>222</v>
      </c>
      <c r="O476" s="3">
        <v>5.59999990463257</v>
      </c>
      <c r="P476" s="3">
        <v>81</v>
      </c>
      <c r="Q476" s="3">
        <v>1.2</v>
      </c>
      <c r="R476" s="3">
        <v>1.39999997615814</v>
      </c>
      <c r="S476" s="3">
        <v>172</v>
      </c>
      <c r="U476" s="3">
        <v>2</v>
      </c>
      <c r="V476" s="3">
        <v>6.9</v>
      </c>
    </row>
    <row r="477" spans="1:23" s="17" customFormat="1" ht="12.75">
      <c r="A477">
        <v>275</v>
      </c>
      <c r="B477" s="3" t="s">
        <v>516</v>
      </c>
      <c r="C477" s="2" t="s">
        <v>534</v>
      </c>
      <c r="D477">
        <v>260330</v>
      </c>
      <c r="E477">
        <v>3913919</v>
      </c>
      <c r="F477"/>
      <c r="G477"/>
      <c r="H477"/>
      <c r="I477">
        <v>160</v>
      </c>
      <c r="J477">
        <v>7290</v>
      </c>
      <c r="K477" s="3" t="s">
        <v>560</v>
      </c>
      <c r="L477" s="14">
        <v>27828</v>
      </c>
      <c r="M477" s="3">
        <v>8.4</v>
      </c>
      <c r="N477" s="3">
        <v>534</v>
      </c>
      <c r="O477" s="3">
        <v>5.09999990463257</v>
      </c>
      <c r="P477" s="3">
        <v>165</v>
      </c>
      <c r="Q477" s="3">
        <v>1.2</v>
      </c>
      <c r="R477" s="3">
        <v>1.39999997615814</v>
      </c>
      <c r="S477" s="3">
        <v>363</v>
      </c>
      <c r="T477" s="3"/>
      <c r="U477" s="3">
        <v>3</v>
      </c>
      <c r="V477" s="3">
        <v>82</v>
      </c>
      <c r="W477" s="16"/>
    </row>
    <row r="478" spans="1:23" s="17" customFormat="1" ht="12.75">
      <c r="A478">
        <v>276</v>
      </c>
      <c r="B478" s="3" t="s">
        <v>526</v>
      </c>
      <c r="C478" s="2" t="s">
        <v>534</v>
      </c>
      <c r="D478">
        <v>258849</v>
      </c>
      <c r="E478">
        <v>3912971</v>
      </c>
      <c r="F478"/>
      <c r="G478"/>
      <c r="H478"/>
      <c r="I478">
        <v>180</v>
      </c>
      <c r="J478">
        <v>7215</v>
      </c>
      <c r="K478" s="3" t="s">
        <v>560</v>
      </c>
      <c r="L478" s="14">
        <v>27942</v>
      </c>
      <c r="M478" s="3"/>
      <c r="N478" s="3">
        <v>460</v>
      </c>
      <c r="O478" s="3">
        <v>54</v>
      </c>
      <c r="P478" s="3">
        <v>74</v>
      </c>
      <c r="Q478" s="3">
        <v>3.1</v>
      </c>
      <c r="R478" s="3">
        <v>27</v>
      </c>
      <c r="S478" s="3">
        <v>375</v>
      </c>
      <c r="T478" s="3"/>
      <c r="U478" s="3">
        <v>10</v>
      </c>
      <c r="V478" s="3">
        <v>71</v>
      </c>
      <c r="W478" s="16"/>
    </row>
    <row r="479" spans="1:23" s="17" customFormat="1" ht="12.75">
      <c r="A479">
        <v>277</v>
      </c>
      <c r="B479" s="3" t="s">
        <v>523</v>
      </c>
      <c r="C479" s="2" t="s">
        <v>534</v>
      </c>
      <c r="D479">
        <v>258514</v>
      </c>
      <c r="E479">
        <v>3917002</v>
      </c>
      <c r="F479"/>
      <c r="G479"/>
      <c r="H479"/>
      <c r="I479">
        <v>192.3</v>
      </c>
      <c r="J479">
        <v>7198</v>
      </c>
      <c r="K479" s="3" t="s">
        <v>560</v>
      </c>
      <c r="L479" s="14">
        <v>39708</v>
      </c>
      <c r="M479" s="3">
        <v>9.09</v>
      </c>
      <c r="N479" s="3">
        <v>3000</v>
      </c>
      <c r="O479" s="3">
        <v>14</v>
      </c>
      <c r="P479" s="3">
        <v>1190</v>
      </c>
      <c r="Q479" s="3">
        <v>5</v>
      </c>
      <c r="R479" s="3">
        <v>4</v>
      </c>
      <c r="S479" s="3">
        <v>870</v>
      </c>
      <c r="T479" s="3"/>
      <c r="U479" s="3">
        <v>92</v>
      </c>
      <c r="V479" s="3">
        <v>1260</v>
      </c>
      <c r="W479" s="16"/>
    </row>
    <row r="480" spans="1:23" s="17" customFormat="1" ht="12.75">
      <c r="A480">
        <v>278</v>
      </c>
      <c r="B480" s="3" t="s">
        <v>523</v>
      </c>
      <c r="C480" s="2" t="s">
        <v>534</v>
      </c>
      <c r="D480">
        <v>258514</v>
      </c>
      <c r="E480">
        <v>3917002</v>
      </c>
      <c r="F480"/>
      <c r="G480"/>
      <c r="H480"/>
      <c r="I480">
        <v>192.3</v>
      </c>
      <c r="J480">
        <v>7198</v>
      </c>
      <c r="K480" s="3" t="s">
        <v>560</v>
      </c>
      <c r="L480" s="14">
        <v>39768</v>
      </c>
      <c r="M480" s="3">
        <v>9.54</v>
      </c>
      <c r="N480" s="3">
        <v>3320</v>
      </c>
      <c r="O480" s="3">
        <v>8</v>
      </c>
      <c r="P480" s="3">
        <v>1260</v>
      </c>
      <c r="Q480" s="3">
        <v>5</v>
      </c>
      <c r="R480" s="3">
        <v>4</v>
      </c>
      <c r="S480" s="3">
        <v>918</v>
      </c>
      <c r="T480" s="3"/>
      <c r="U480" s="3">
        <v>82</v>
      </c>
      <c r="V480" s="3">
        <v>1250</v>
      </c>
      <c r="W480" s="16"/>
    </row>
    <row r="481" spans="1:22" ht="12.75">
      <c r="A481">
        <v>279</v>
      </c>
      <c r="B481" s="3" t="s">
        <v>523</v>
      </c>
      <c r="C481" s="2" t="s">
        <v>534</v>
      </c>
      <c r="D481">
        <v>258514</v>
      </c>
      <c r="E481">
        <v>3917002</v>
      </c>
      <c r="I481">
        <v>192.3</v>
      </c>
      <c r="J481">
        <v>7198</v>
      </c>
      <c r="K481" s="3" t="s">
        <v>560</v>
      </c>
      <c r="L481" s="14">
        <v>39860</v>
      </c>
      <c r="M481" s="3">
        <v>8.38</v>
      </c>
      <c r="N481" s="3">
        <v>2830</v>
      </c>
      <c r="O481" s="3">
        <v>18</v>
      </c>
      <c r="P481" s="3">
        <v>986</v>
      </c>
      <c r="Q481" s="3">
        <v>4</v>
      </c>
      <c r="R481" s="3">
        <v>5</v>
      </c>
      <c r="S481" s="3">
        <v>947</v>
      </c>
      <c r="U481" s="3">
        <v>77</v>
      </c>
      <c r="V481" s="3">
        <v>1300</v>
      </c>
    </row>
    <row r="482" spans="1:22" ht="12.75">
      <c r="A482">
        <v>280</v>
      </c>
      <c r="B482" s="3" t="s">
        <v>523</v>
      </c>
      <c r="C482" s="2" t="s">
        <v>534</v>
      </c>
      <c r="D482">
        <v>258514</v>
      </c>
      <c r="E482">
        <v>3917002</v>
      </c>
      <c r="I482">
        <v>192.3</v>
      </c>
      <c r="J482">
        <v>7198</v>
      </c>
      <c r="K482" s="3" t="s">
        <v>560</v>
      </c>
      <c r="L482" s="14">
        <v>39951</v>
      </c>
      <c r="M482" s="3">
        <v>8.77</v>
      </c>
      <c r="N482" s="3">
        <v>2910</v>
      </c>
      <c r="O482" s="3">
        <v>18</v>
      </c>
      <c r="P482" s="3">
        <v>1110</v>
      </c>
      <c r="Q482" s="3">
        <v>4</v>
      </c>
      <c r="R482" s="3">
        <v>5</v>
      </c>
      <c r="S482" s="3">
        <v>948</v>
      </c>
      <c r="U482" s="3">
        <v>76</v>
      </c>
      <c r="V482" s="3">
        <v>1240</v>
      </c>
    </row>
    <row r="483" spans="1:22" ht="12.75">
      <c r="A483">
        <v>281</v>
      </c>
      <c r="B483" s="3" t="s">
        <v>523</v>
      </c>
      <c r="C483" s="2" t="s">
        <v>534</v>
      </c>
      <c r="D483">
        <v>258514</v>
      </c>
      <c r="E483">
        <v>3917002</v>
      </c>
      <c r="I483">
        <v>192.3</v>
      </c>
      <c r="J483">
        <v>7198</v>
      </c>
      <c r="K483" s="3" t="s">
        <v>560</v>
      </c>
      <c r="L483" s="14">
        <v>40451</v>
      </c>
      <c r="M483" s="3">
        <v>8.35</v>
      </c>
      <c r="N483" s="3">
        <v>2680</v>
      </c>
      <c r="O483" s="3">
        <v>21</v>
      </c>
      <c r="P483" s="3">
        <v>939</v>
      </c>
      <c r="Q483" s="3">
        <v>5</v>
      </c>
      <c r="R483" s="3">
        <v>6</v>
      </c>
      <c r="S483" s="3">
        <v>815</v>
      </c>
      <c r="U483" s="3">
        <v>99</v>
      </c>
      <c r="V483" s="3">
        <v>1290</v>
      </c>
    </row>
    <row r="484" spans="1:22" ht="12.75">
      <c r="A484">
        <v>282</v>
      </c>
      <c r="B484" s="3" t="s">
        <v>518</v>
      </c>
      <c r="C484" s="2" t="s">
        <v>534</v>
      </c>
      <c r="D484">
        <v>259898</v>
      </c>
      <c r="E484">
        <v>3913127</v>
      </c>
      <c r="I484">
        <v>200</v>
      </c>
      <c r="J484">
        <v>7297</v>
      </c>
      <c r="K484" s="3" t="s">
        <v>560</v>
      </c>
      <c r="L484" s="14">
        <v>28530</v>
      </c>
      <c r="N484" s="3">
        <v>448</v>
      </c>
      <c r="O484" s="3">
        <v>26.3999996185303</v>
      </c>
      <c r="P484" s="3">
        <v>154</v>
      </c>
      <c r="Q484" s="3">
        <v>1.5</v>
      </c>
      <c r="R484" s="3">
        <v>9.19999980926514</v>
      </c>
      <c r="S484" s="3">
        <v>365</v>
      </c>
      <c r="U484" s="3">
        <v>18</v>
      </c>
      <c r="V484" s="3">
        <v>96</v>
      </c>
    </row>
    <row r="485" spans="1:22" ht="12.75">
      <c r="A485">
        <v>283</v>
      </c>
      <c r="B485" s="3" t="s">
        <v>521</v>
      </c>
      <c r="C485" s="2" t="s">
        <v>534</v>
      </c>
      <c r="D485">
        <v>259898</v>
      </c>
      <c r="E485">
        <v>3913131</v>
      </c>
      <c r="I485">
        <v>200</v>
      </c>
      <c r="J485">
        <v>7297</v>
      </c>
      <c r="K485" s="3" t="s">
        <v>560</v>
      </c>
      <c r="L485" s="14">
        <v>39680</v>
      </c>
      <c r="M485" s="3">
        <v>7.87</v>
      </c>
      <c r="N485" s="3">
        <v>616</v>
      </c>
      <c r="O485" s="3">
        <v>48</v>
      </c>
      <c r="P485" s="3">
        <v>188</v>
      </c>
      <c r="Q485" s="3">
        <v>2</v>
      </c>
      <c r="R485" s="3">
        <v>14</v>
      </c>
      <c r="S485" s="3">
        <v>415</v>
      </c>
      <c r="U485" s="3">
        <v>106</v>
      </c>
      <c r="V485" s="3">
        <v>74</v>
      </c>
    </row>
    <row r="486" spans="1:22" ht="12.75">
      <c r="A486">
        <v>284</v>
      </c>
      <c r="B486" s="3" t="s">
        <v>521</v>
      </c>
      <c r="C486" s="2" t="s">
        <v>534</v>
      </c>
      <c r="D486">
        <v>259898</v>
      </c>
      <c r="E486">
        <v>3913131</v>
      </c>
      <c r="I486">
        <v>200</v>
      </c>
      <c r="J486">
        <v>7297</v>
      </c>
      <c r="K486" s="3" t="s">
        <v>560</v>
      </c>
      <c r="L486" s="14">
        <v>39763</v>
      </c>
      <c r="M486" s="3">
        <v>7.82</v>
      </c>
      <c r="N486" s="3">
        <v>520</v>
      </c>
      <c r="O486" s="3">
        <v>30</v>
      </c>
      <c r="P486" s="3">
        <v>183</v>
      </c>
      <c r="Q486" s="3">
        <v>1</v>
      </c>
      <c r="R486" s="3">
        <v>9</v>
      </c>
      <c r="S486" s="3">
        <v>400</v>
      </c>
      <c r="U486" s="3">
        <v>45</v>
      </c>
      <c r="V486" s="3">
        <v>67</v>
      </c>
    </row>
    <row r="487" spans="1:22" ht="12.75">
      <c r="A487">
        <v>285</v>
      </c>
      <c r="B487" s="3" t="s">
        <v>521</v>
      </c>
      <c r="C487" s="2" t="s">
        <v>534</v>
      </c>
      <c r="D487">
        <v>259898</v>
      </c>
      <c r="E487">
        <v>3913131</v>
      </c>
      <c r="I487">
        <v>200</v>
      </c>
      <c r="J487">
        <v>7297</v>
      </c>
      <c r="K487" s="3" t="s">
        <v>560</v>
      </c>
      <c r="L487" s="14">
        <v>39862</v>
      </c>
      <c r="M487" s="3">
        <v>8.02</v>
      </c>
      <c r="N487" s="3">
        <v>502</v>
      </c>
      <c r="O487" s="3">
        <v>19</v>
      </c>
      <c r="P487" s="3">
        <v>154</v>
      </c>
      <c r="Q487" s="3">
        <v>1</v>
      </c>
      <c r="R487" s="3">
        <v>6</v>
      </c>
      <c r="S487" s="3">
        <v>376</v>
      </c>
      <c r="U487" s="3">
        <v>35</v>
      </c>
      <c r="V487" s="3">
        <v>62</v>
      </c>
    </row>
    <row r="488" spans="1:22" ht="12.75">
      <c r="A488">
        <v>286</v>
      </c>
      <c r="B488" s="3" t="s">
        <v>521</v>
      </c>
      <c r="C488" s="2" t="s">
        <v>534</v>
      </c>
      <c r="D488">
        <v>259898</v>
      </c>
      <c r="E488">
        <v>3913131</v>
      </c>
      <c r="I488">
        <v>200</v>
      </c>
      <c r="J488">
        <v>7297</v>
      </c>
      <c r="K488" s="3" t="s">
        <v>560</v>
      </c>
      <c r="L488" s="14">
        <v>39959</v>
      </c>
      <c r="M488" s="3">
        <v>8.11</v>
      </c>
      <c r="N488" s="3">
        <v>529</v>
      </c>
      <c r="O488" s="3">
        <v>22</v>
      </c>
      <c r="P488" s="3">
        <v>168</v>
      </c>
      <c r="Q488" s="3">
        <v>1</v>
      </c>
      <c r="R488" s="3">
        <v>7</v>
      </c>
      <c r="S488" s="3">
        <v>380</v>
      </c>
      <c r="U488" s="3">
        <v>40</v>
      </c>
      <c r="V488" s="3">
        <v>60</v>
      </c>
    </row>
    <row r="489" spans="1:22" ht="12.75">
      <c r="A489">
        <v>287</v>
      </c>
      <c r="B489" s="3" t="s">
        <v>521</v>
      </c>
      <c r="C489" s="2" t="s">
        <v>534</v>
      </c>
      <c r="D489">
        <v>259898</v>
      </c>
      <c r="E489">
        <v>3913131</v>
      </c>
      <c r="I489">
        <v>200</v>
      </c>
      <c r="J489">
        <v>7297</v>
      </c>
      <c r="K489" s="3" t="s">
        <v>560</v>
      </c>
      <c r="L489" s="14">
        <v>40301</v>
      </c>
      <c r="M489" s="3">
        <v>8.08</v>
      </c>
      <c r="N489" s="3">
        <v>493</v>
      </c>
      <c r="O489" s="3">
        <v>12</v>
      </c>
      <c r="P489" s="3">
        <v>168</v>
      </c>
      <c r="Q489" s="3">
        <v>1</v>
      </c>
      <c r="R489" s="3">
        <v>3</v>
      </c>
      <c r="S489" s="3">
        <v>387</v>
      </c>
      <c r="U489" s="3">
        <v>16</v>
      </c>
      <c r="V489" s="3">
        <v>72</v>
      </c>
    </row>
    <row r="490" spans="1:22" ht="12.75">
      <c r="A490">
        <v>288</v>
      </c>
      <c r="B490" s="3" t="s">
        <v>521</v>
      </c>
      <c r="C490" s="2" t="s">
        <v>534</v>
      </c>
      <c r="D490">
        <v>259898</v>
      </c>
      <c r="E490">
        <v>3913131</v>
      </c>
      <c r="I490">
        <v>200</v>
      </c>
      <c r="J490">
        <v>7297</v>
      </c>
      <c r="K490" s="3" t="s">
        <v>560</v>
      </c>
      <c r="L490" s="14">
        <v>40465</v>
      </c>
      <c r="M490" s="3">
        <v>8.02</v>
      </c>
      <c r="N490" s="3">
        <v>760</v>
      </c>
      <c r="O490" s="3">
        <v>65</v>
      </c>
      <c r="P490" s="3">
        <v>201</v>
      </c>
      <c r="Q490" s="3">
        <v>1</v>
      </c>
      <c r="R490" s="3">
        <v>17</v>
      </c>
      <c r="S490" s="3">
        <v>432</v>
      </c>
      <c r="U490" s="3">
        <v>203</v>
      </c>
      <c r="V490" s="3">
        <v>73</v>
      </c>
    </row>
    <row r="491" spans="1:22" ht="12.75">
      <c r="A491">
        <v>289</v>
      </c>
      <c r="B491" s="3" t="s">
        <v>527</v>
      </c>
      <c r="C491" s="2" t="s">
        <v>534</v>
      </c>
      <c r="D491">
        <v>259532</v>
      </c>
      <c r="E491">
        <v>3915410</v>
      </c>
      <c r="I491">
        <v>200</v>
      </c>
      <c r="J491">
        <v>7185</v>
      </c>
      <c r="K491" s="3" t="s">
        <v>560</v>
      </c>
      <c r="L491" s="14">
        <v>26583</v>
      </c>
      <c r="M491" s="3">
        <v>7.61</v>
      </c>
      <c r="N491" s="3">
        <v>1445</v>
      </c>
      <c r="O491" s="3">
        <v>78.5999984741211</v>
      </c>
      <c r="P491" s="3">
        <v>350</v>
      </c>
      <c r="Q491" s="3">
        <v>4.6</v>
      </c>
      <c r="R491" s="3">
        <v>36</v>
      </c>
      <c r="S491" s="3">
        <v>514.9</v>
      </c>
      <c r="U491" s="3">
        <v>18.1</v>
      </c>
      <c r="V491" s="3">
        <v>430</v>
      </c>
    </row>
    <row r="492" spans="1:22" ht="12.75">
      <c r="A492">
        <v>290</v>
      </c>
      <c r="B492" s="3" t="s">
        <v>529</v>
      </c>
      <c r="C492" s="2" t="s">
        <v>534</v>
      </c>
      <c r="D492">
        <v>259251</v>
      </c>
      <c r="E492">
        <v>3913007</v>
      </c>
      <c r="I492">
        <v>200</v>
      </c>
      <c r="J492">
        <v>7254</v>
      </c>
      <c r="K492" s="3" t="s">
        <v>560</v>
      </c>
      <c r="L492" s="14">
        <v>26596</v>
      </c>
      <c r="M492" s="3">
        <v>8.25</v>
      </c>
      <c r="N492" s="3">
        <v>953</v>
      </c>
      <c r="O492" s="3">
        <v>3.09999990463257</v>
      </c>
      <c r="P492" s="3">
        <v>258</v>
      </c>
      <c r="Q492" s="3">
        <v>1.3</v>
      </c>
      <c r="R492" s="3">
        <v>0.899999976158142</v>
      </c>
      <c r="S492" s="3">
        <v>654</v>
      </c>
      <c r="U492" s="3">
        <v>8</v>
      </c>
      <c r="V492" s="3">
        <v>9.9</v>
      </c>
    </row>
    <row r="493" spans="1:22" ht="12.75">
      <c r="A493">
        <v>291</v>
      </c>
      <c r="B493" s="3" t="s">
        <v>497</v>
      </c>
      <c r="C493" s="2" t="s">
        <v>534</v>
      </c>
      <c r="D493">
        <v>255202</v>
      </c>
      <c r="E493">
        <v>3911899</v>
      </c>
      <c r="I493">
        <v>210</v>
      </c>
      <c r="J493">
        <v>7070</v>
      </c>
      <c r="K493" s="3" t="s">
        <v>560</v>
      </c>
      <c r="L493" s="14">
        <v>39681</v>
      </c>
      <c r="M493" s="3">
        <v>7.73</v>
      </c>
      <c r="N493" s="3">
        <v>181</v>
      </c>
      <c r="O493" s="3">
        <v>18</v>
      </c>
      <c r="P493" s="3">
        <v>39</v>
      </c>
      <c r="Q493" s="3">
        <v>9</v>
      </c>
      <c r="R493" s="3">
        <v>5</v>
      </c>
      <c r="S493" s="3">
        <v>158</v>
      </c>
      <c r="U493" s="3">
        <v>13</v>
      </c>
      <c r="V493" s="3">
        <v>13</v>
      </c>
    </row>
    <row r="494" spans="1:22" ht="12.75">
      <c r="A494">
        <v>292</v>
      </c>
      <c r="B494" s="3" t="s">
        <v>497</v>
      </c>
      <c r="C494" s="2" t="s">
        <v>534</v>
      </c>
      <c r="D494">
        <v>255202</v>
      </c>
      <c r="E494">
        <v>3911899</v>
      </c>
      <c r="I494">
        <v>210</v>
      </c>
      <c r="J494">
        <v>7070</v>
      </c>
      <c r="K494" s="3" t="s">
        <v>560</v>
      </c>
      <c r="L494" s="14">
        <v>39760</v>
      </c>
      <c r="M494" s="3">
        <v>7.79</v>
      </c>
      <c r="N494" s="3">
        <v>229</v>
      </c>
      <c r="O494" s="3">
        <v>29</v>
      </c>
      <c r="P494" s="3">
        <v>39</v>
      </c>
      <c r="Q494" s="3">
        <v>11</v>
      </c>
      <c r="R494" s="3">
        <v>9</v>
      </c>
      <c r="S494" s="3">
        <v>228</v>
      </c>
      <c r="U494" s="3">
        <v>8</v>
      </c>
      <c r="V494" s="3">
        <v>6</v>
      </c>
    </row>
    <row r="495" spans="1:23" ht="12.75">
      <c r="A495">
        <v>293</v>
      </c>
      <c r="B495" s="3" t="s">
        <v>497</v>
      </c>
      <c r="C495" s="2" t="s">
        <v>534</v>
      </c>
      <c r="D495">
        <v>255202</v>
      </c>
      <c r="E495">
        <v>3911899</v>
      </c>
      <c r="I495">
        <v>210</v>
      </c>
      <c r="J495">
        <v>7070</v>
      </c>
      <c r="K495" s="3" t="s">
        <v>560</v>
      </c>
      <c r="L495" s="14">
        <v>39855</v>
      </c>
      <c r="M495" s="3">
        <v>7.41</v>
      </c>
      <c r="N495" s="3">
        <v>279</v>
      </c>
      <c r="O495" s="3">
        <v>33</v>
      </c>
      <c r="P495" s="3">
        <v>35</v>
      </c>
      <c r="Q495" s="3">
        <v>8</v>
      </c>
      <c r="R495" s="3">
        <v>10</v>
      </c>
      <c r="S495" s="3">
        <v>254</v>
      </c>
      <c r="U495" s="3">
        <v>4</v>
      </c>
      <c r="V495" s="3">
        <v>6</v>
      </c>
      <c r="W495"/>
    </row>
    <row r="496" spans="1:23" ht="12.75">
      <c r="A496">
        <v>294</v>
      </c>
      <c r="B496" s="3" t="s">
        <v>497</v>
      </c>
      <c r="C496" s="2" t="s">
        <v>534</v>
      </c>
      <c r="D496">
        <v>255202</v>
      </c>
      <c r="E496">
        <v>3911899</v>
      </c>
      <c r="I496">
        <v>210</v>
      </c>
      <c r="J496">
        <v>7070</v>
      </c>
      <c r="K496" s="3" t="s">
        <v>560</v>
      </c>
      <c r="L496" s="14">
        <v>39952</v>
      </c>
      <c r="M496" s="3">
        <v>7.61</v>
      </c>
      <c r="N496" s="3">
        <v>241</v>
      </c>
      <c r="O496" s="3">
        <v>34</v>
      </c>
      <c r="P496" s="3">
        <v>34</v>
      </c>
      <c r="Q496" s="3">
        <v>6</v>
      </c>
      <c r="R496" s="3">
        <v>10</v>
      </c>
      <c r="S496" s="3">
        <v>258</v>
      </c>
      <c r="U496" s="3">
        <v>4</v>
      </c>
      <c r="V496" s="3">
        <v>4</v>
      </c>
      <c r="W496"/>
    </row>
    <row r="497" spans="1:23" ht="12.75">
      <c r="A497">
        <v>295</v>
      </c>
      <c r="B497" s="3" t="s">
        <v>497</v>
      </c>
      <c r="C497" s="2" t="s">
        <v>534</v>
      </c>
      <c r="D497">
        <v>255202</v>
      </c>
      <c r="E497">
        <v>3911899</v>
      </c>
      <c r="I497">
        <v>210</v>
      </c>
      <c r="J497">
        <v>7070</v>
      </c>
      <c r="K497" s="3" t="s">
        <v>560</v>
      </c>
      <c r="L497" s="14">
        <v>40297</v>
      </c>
      <c r="M497" s="3">
        <v>7.4</v>
      </c>
      <c r="N497" s="3">
        <v>266</v>
      </c>
      <c r="O497" s="3">
        <v>42</v>
      </c>
      <c r="P497" s="3">
        <v>35</v>
      </c>
      <c r="Q497" s="3">
        <v>6</v>
      </c>
      <c r="R497" s="3">
        <v>10</v>
      </c>
      <c r="S497" s="3">
        <v>284</v>
      </c>
      <c r="U497" s="3">
        <v>3</v>
      </c>
      <c r="V497" s="3">
        <v>13</v>
      </c>
      <c r="W497"/>
    </row>
    <row r="498" spans="1:23" ht="12.75">
      <c r="A498">
        <v>296</v>
      </c>
      <c r="B498" s="3" t="s">
        <v>497</v>
      </c>
      <c r="C498" s="2" t="s">
        <v>534</v>
      </c>
      <c r="D498">
        <v>255202</v>
      </c>
      <c r="E498">
        <v>3911899</v>
      </c>
      <c r="I498">
        <v>210</v>
      </c>
      <c r="J498">
        <v>7070</v>
      </c>
      <c r="K498" s="3" t="s">
        <v>560</v>
      </c>
      <c r="L498" s="14">
        <v>40457</v>
      </c>
      <c r="M498" s="3">
        <v>7.83</v>
      </c>
      <c r="N498" s="3">
        <v>286</v>
      </c>
      <c r="O498" s="3">
        <v>43</v>
      </c>
      <c r="P498" s="3">
        <v>36</v>
      </c>
      <c r="Q498" s="3">
        <v>6</v>
      </c>
      <c r="R498" s="3">
        <v>10</v>
      </c>
      <c r="S498" s="3">
        <v>297</v>
      </c>
      <c r="U498" s="3">
        <v>4</v>
      </c>
      <c r="V498" s="3">
        <v>11</v>
      </c>
      <c r="W498"/>
    </row>
    <row r="499" spans="1:23" ht="12.75">
      <c r="A499">
        <v>297</v>
      </c>
      <c r="B499" s="3" t="s">
        <v>525</v>
      </c>
      <c r="C499" s="2" t="s">
        <v>534</v>
      </c>
      <c r="D499">
        <v>259818</v>
      </c>
      <c r="E499">
        <v>3912539</v>
      </c>
      <c r="I499">
        <v>210</v>
      </c>
      <c r="J499">
        <v>7402</v>
      </c>
      <c r="K499" s="3" t="s">
        <v>560</v>
      </c>
      <c r="L499" s="14">
        <v>39672</v>
      </c>
      <c r="M499" s="3">
        <v>8.2</v>
      </c>
      <c r="N499" s="3">
        <v>4</v>
      </c>
      <c r="O499" s="3">
        <v>21</v>
      </c>
      <c r="P499" s="3">
        <v>135</v>
      </c>
      <c r="Q499" s="3">
        <v>2</v>
      </c>
      <c r="R499" s="3">
        <v>7</v>
      </c>
      <c r="S499" s="3">
        <v>377</v>
      </c>
      <c r="U499" s="3">
        <v>4</v>
      </c>
      <c r="V499" s="3">
        <v>23</v>
      </c>
      <c r="W499"/>
    </row>
    <row r="500" spans="1:23" ht="12.75">
      <c r="A500">
        <v>298</v>
      </c>
      <c r="B500" s="3" t="s">
        <v>525</v>
      </c>
      <c r="C500" s="2" t="s">
        <v>534</v>
      </c>
      <c r="D500">
        <v>259818</v>
      </c>
      <c r="E500">
        <v>3912539</v>
      </c>
      <c r="I500">
        <v>210</v>
      </c>
      <c r="J500">
        <v>7402</v>
      </c>
      <c r="K500" s="3" t="s">
        <v>560</v>
      </c>
      <c r="L500" s="14">
        <v>39764</v>
      </c>
      <c r="M500" s="3">
        <v>8.04</v>
      </c>
      <c r="N500" s="3">
        <v>424</v>
      </c>
      <c r="O500" s="3">
        <v>36</v>
      </c>
      <c r="P500" s="3">
        <v>129</v>
      </c>
      <c r="Q500" s="3">
        <v>2</v>
      </c>
      <c r="R500" s="3">
        <v>11</v>
      </c>
      <c r="S500" s="3">
        <v>402</v>
      </c>
      <c r="U500" s="3">
        <v>5</v>
      </c>
      <c r="V500" s="3">
        <v>26</v>
      </c>
      <c r="W500"/>
    </row>
    <row r="501" spans="1:23" ht="12.75">
      <c r="A501">
        <v>299</v>
      </c>
      <c r="B501" s="3" t="s">
        <v>525</v>
      </c>
      <c r="C501" s="2" t="s">
        <v>534</v>
      </c>
      <c r="D501">
        <v>259818</v>
      </c>
      <c r="E501">
        <v>3912539</v>
      </c>
      <c r="I501">
        <v>210</v>
      </c>
      <c r="J501">
        <v>7402</v>
      </c>
      <c r="K501" s="3" t="s">
        <v>560</v>
      </c>
      <c r="L501" s="14">
        <v>39860</v>
      </c>
      <c r="M501" s="3">
        <v>8.17</v>
      </c>
      <c r="N501" s="3">
        <v>413</v>
      </c>
      <c r="O501" s="3">
        <v>27</v>
      </c>
      <c r="P501" s="3">
        <v>113</v>
      </c>
      <c r="Q501" s="3">
        <v>2</v>
      </c>
      <c r="R501" s="3">
        <v>9</v>
      </c>
      <c r="S501" s="3">
        <v>398</v>
      </c>
      <c r="U501" s="3">
        <v>4</v>
      </c>
      <c r="V501" s="3">
        <v>22</v>
      </c>
      <c r="W501"/>
    </row>
    <row r="502" spans="1:23" ht="12.75">
      <c r="A502">
        <v>300</v>
      </c>
      <c r="B502" s="3" t="s">
        <v>525</v>
      </c>
      <c r="C502" s="2" t="s">
        <v>534</v>
      </c>
      <c r="D502">
        <v>259818</v>
      </c>
      <c r="E502">
        <v>3912539</v>
      </c>
      <c r="I502">
        <v>210</v>
      </c>
      <c r="J502">
        <v>7402</v>
      </c>
      <c r="K502" s="3" t="s">
        <v>560</v>
      </c>
      <c r="L502" s="14">
        <v>39952</v>
      </c>
      <c r="M502" s="3">
        <v>8.33</v>
      </c>
      <c r="N502" s="3">
        <v>425</v>
      </c>
      <c r="O502" s="3">
        <v>23</v>
      </c>
      <c r="P502" s="3">
        <v>111</v>
      </c>
      <c r="Q502" s="3">
        <v>2</v>
      </c>
      <c r="R502" s="3">
        <v>8</v>
      </c>
      <c r="S502" s="3">
        <v>401</v>
      </c>
      <c r="U502" s="3">
        <v>4</v>
      </c>
      <c r="V502" s="3">
        <v>24</v>
      </c>
      <c r="W502"/>
    </row>
    <row r="503" spans="1:23" ht="12.75">
      <c r="A503">
        <v>301</v>
      </c>
      <c r="B503" s="3" t="s">
        <v>525</v>
      </c>
      <c r="C503" s="2" t="s">
        <v>534</v>
      </c>
      <c r="D503">
        <v>259818</v>
      </c>
      <c r="E503">
        <v>3912539</v>
      </c>
      <c r="I503">
        <v>210</v>
      </c>
      <c r="J503">
        <v>7402</v>
      </c>
      <c r="K503" s="3" t="s">
        <v>560</v>
      </c>
      <c r="L503" s="14">
        <v>40301</v>
      </c>
      <c r="M503" s="3">
        <v>8.11</v>
      </c>
      <c r="N503" s="3">
        <v>446</v>
      </c>
      <c r="O503" s="3">
        <v>22</v>
      </c>
      <c r="P503" s="3">
        <v>127</v>
      </c>
      <c r="Q503" s="3">
        <v>2</v>
      </c>
      <c r="R503" s="3">
        <v>8</v>
      </c>
      <c r="S503" s="3">
        <v>411</v>
      </c>
      <c r="U503" s="3">
        <v>4</v>
      </c>
      <c r="V503" s="3">
        <v>27</v>
      </c>
      <c r="W503"/>
    </row>
    <row r="504" spans="1:23" ht="12.75">
      <c r="A504">
        <v>302</v>
      </c>
      <c r="B504" s="3" t="s">
        <v>525</v>
      </c>
      <c r="C504" s="2" t="s">
        <v>534</v>
      </c>
      <c r="D504">
        <v>259818</v>
      </c>
      <c r="E504">
        <v>3912539</v>
      </c>
      <c r="I504">
        <v>210</v>
      </c>
      <c r="J504">
        <v>7402</v>
      </c>
      <c r="K504" s="3" t="s">
        <v>560</v>
      </c>
      <c r="L504" s="14">
        <v>40464</v>
      </c>
      <c r="M504" s="3">
        <v>8.27</v>
      </c>
      <c r="N504" s="3">
        <v>380</v>
      </c>
      <c r="O504" s="3">
        <v>25</v>
      </c>
      <c r="P504" s="3">
        <v>130</v>
      </c>
      <c r="Q504" s="3">
        <v>2</v>
      </c>
      <c r="R504" s="3">
        <v>7</v>
      </c>
      <c r="S504" s="3">
        <v>428</v>
      </c>
      <c r="U504" s="3">
        <v>4</v>
      </c>
      <c r="V504" s="3">
        <v>27</v>
      </c>
      <c r="W504"/>
    </row>
    <row r="505" spans="1:23" ht="12.75">
      <c r="A505">
        <v>303</v>
      </c>
      <c r="B505" s="3" t="s">
        <v>517</v>
      </c>
      <c r="C505" s="2" t="s">
        <v>534</v>
      </c>
      <c r="D505">
        <v>261110</v>
      </c>
      <c r="E505">
        <v>3914516</v>
      </c>
      <c r="I505">
        <v>245</v>
      </c>
      <c r="J505">
        <v>7425</v>
      </c>
      <c r="K505" s="3" t="s">
        <v>560</v>
      </c>
      <c r="L505" s="14">
        <v>39667</v>
      </c>
      <c r="M505" s="3">
        <v>7.99</v>
      </c>
      <c r="N505" s="3">
        <v>859</v>
      </c>
      <c r="O505" s="3">
        <v>68</v>
      </c>
      <c r="P505" s="3">
        <v>175</v>
      </c>
      <c r="Q505" s="3">
        <v>3</v>
      </c>
      <c r="R505" s="3">
        <v>26</v>
      </c>
      <c r="S505" s="3">
        <v>400</v>
      </c>
      <c r="U505" s="3">
        <v>25</v>
      </c>
      <c r="V505" s="3">
        <v>323</v>
      </c>
      <c r="W505"/>
    </row>
    <row r="506" spans="1:23" ht="12.75">
      <c r="A506">
        <v>304</v>
      </c>
      <c r="B506" s="3" t="s">
        <v>517</v>
      </c>
      <c r="C506" s="2" t="s">
        <v>534</v>
      </c>
      <c r="D506">
        <v>261110</v>
      </c>
      <c r="E506">
        <v>3914516</v>
      </c>
      <c r="I506">
        <v>245</v>
      </c>
      <c r="J506">
        <v>7425</v>
      </c>
      <c r="K506" s="3" t="s">
        <v>560</v>
      </c>
      <c r="L506" s="14">
        <v>39770</v>
      </c>
      <c r="M506" s="3">
        <v>7.97</v>
      </c>
      <c r="N506" s="3">
        <v>868</v>
      </c>
      <c r="O506" s="3">
        <v>68</v>
      </c>
      <c r="P506" s="3">
        <v>229</v>
      </c>
      <c r="Q506" s="3">
        <v>3</v>
      </c>
      <c r="R506" s="3">
        <v>25</v>
      </c>
      <c r="S506" s="3">
        <v>392</v>
      </c>
      <c r="U506" s="3">
        <v>24</v>
      </c>
      <c r="V506" s="3">
        <v>335</v>
      </c>
      <c r="W506"/>
    </row>
    <row r="507" spans="1:23" ht="12.75">
      <c r="A507">
        <v>305</v>
      </c>
      <c r="B507" s="3" t="s">
        <v>515</v>
      </c>
      <c r="C507" s="2" t="s">
        <v>534</v>
      </c>
      <c r="D507">
        <v>260056</v>
      </c>
      <c r="E507">
        <v>3914201</v>
      </c>
      <c r="I507">
        <v>250</v>
      </c>
      <c r="J507">
        <v>7257</v>
      </c>
      <c r="K507" s="3" t="s">
        <v>560</v>
      </c>
      <c r="L507" s="14">
        <v>28542</v>
      </c>
      <c r="N507" s="3">
        <v>680</v>
      </c>
      <c r="O507" s="3">
        <v>3</v>
      </c>
      <c r="P507" s="3">
        <v>268</v>
      </c>
      <c r="Q507" s="3">
        <v>1.1</v>
      </c>
      <c r="R507" s="3">
        <v>0.800000011920929</v>
      </c>
      <c r="S507" s="3">
        <v>431</v>
      </c>
      <c r="U507" s="3">
        <v>6</v>
      </c>
      <c r="V507" s="3">
        <v>185</v>
      </c>
      <c r="W507"/>
    </row>
    <row r="508" spans="1:23" ht="12.75">
      <c r="A508">
        <v>306</v>
      </c>
      <c r="B508" s="3" t="s">
        <v>520</v>
      </c>
      <c r="C508" s="2" t="s">
        <v>534</v>
      </c>
      <c r="D508">
        <v>260321</v>
      </c>
      <c r="E508">
        <v>3913363</v>
      </c>
      <c r="I508">
        <v>250</v>
      </c>
      <c r="J508">
        <v>7316</v>
      </c>
      <c r="K508" s="3" t="s">
        <v>560</v>
      </c>
      <c r="L508" s="14">
        <v>27828</v>
      </c>
      <c r="M508" s="3">
        <v>7.9</v>
      </c>
      <c r="N508" s="3">
        <v>462</v>
      </c>
      <c r="O508" s="3">
        <v>19</v>
      </c>
      <c r="P508" s="3">
        <v>165</v>
      </c>
      <c r="Q508" s="3">
        <v>1.4</v>
      </c>
      <c r="R508" s="3">
        <v>4.40000009536743</v>
      </c>
      <c r="S508" s="3">
        <v>285</v>
      </c>
      <c r="U508" s="3">
        <v>5</v>
      </c>
      <c r="V508" s="3">
        <v>104</v>
      </c>
      <c r="W508"/>
    </row>
    <row r="509" spans="1:23" ht="12.75">
      <c r="A509">
        <v>307</v>
      </c>
      <c r="B509" s="3" t="s">
        <v>520</v>
      </c>
      <c r="C509" s="2" t="s">
        <v>534</v>
      </c>
      <c r="D509">
        <v>260321</v>
      </c>
      <c r="E509">
        <v>3913363</v>
      </c>
      <c r="I509">
        <v>250</v>
      </c>
      <c r="J509">
        <v>7316</v>
      </c>
      <c r="K509" s="3" t="s">
        <v>560</v>
      </c>
      <c r="L509" s="14">
        <v>27829</v>
      </c>
      <c r="M509" s="3">
        <v>7.9</v>
      </c>
      <c r="N509" s="3">
        <v>978</v>
      </c>
      <c r="O509" s="3">
        <v>18</v>
      </c>
      <c r="P509" s="3">
        <v>165</v>
      </c>
      <c r="Q509" s="3">
        <v>1.4</v>
      </c>
      <c r="R509" s="3">
        <v>4.40000009536743</v>
      </c>
      <c r="S509" s="3">
        <v>267</v>
      </c>
      <c r="U509" s="3">
        <v>10</v>
      </c>
      <c r="V509" s="3">
        <v>104</v>
      </c>
      <c r="W509"/>
    </row>
    <row r="510" spans="1:23" ht="12.75">
      <c r="A510">
        <v>308</v>
      </c>
      <c r="B510" s="3" t="s">
        <v>504</v>
      </c>
      <c r="C510" s="2" t="s">
        <v>534</v>
      </c>
      <c r="D510">
        <v>260783</v>
      </c>
      <c r="E510">
        <v>3922629</v>
      </c>
      <c r="I510">
        <v>260</v>
      </c>
      <c r="J510">
        <v>7021</v>
      </c>
      <c r="K510" s="3" t="s">
        <v>560</v>
      </c>
      <c r="L510" s="14">
        <v>29141</v>
      </c>
      <c r="M510" s="3">
        <v>7.5</v>
      </c>
      <c r="N510" s="3">
        <v>2299</v>
      </c>
      <c r="O510" s="3">
        <v>205</v>
      </c>
      <c r="P510" s="3">
        <v>460</v>
      </c>
      <c r="Q510" s="3">
        <v>15</v>
      </c>
      <c r="R510" s="3">
        <v>73</v>
      </c>
      <c r="S510" s="3">
        <v>785</v>
      </c>
      <c r="U510" s="3">
        <v>20</v>
      </c>
      <c r="V510" s="3">
        <v>1120</v>
      </c>
      <c r="W510"/>
    </row>
    <row r="511" spans="1:23" ht="12.75">
      <c r="A511">
        <v>309</v>
      </c>
      <c r="B511" s="3" t="s">
        <v>514</v>
      </c>
      <c r="C511" s="2" t="s">
        <v>534</v>
      </c>
      <c r="D511">
        <v>260056</v>
      </c>
      <c r="E511">
        <v>3914201</v>
      </c>
      <c r="I511">
        <v>285</v>
      </c>
      <c r="J511">
        <v>7257</v>
      </c>
      <c r="K511" s="3" t="s">
        <v>560</v>
      </c>
      <c r="L511" s="14">
        <v>27828</v>
      </c>
      <c r="M511" s="3">
        <v>8.8</v>
      </c>
      <c r="N511" s="3">
        <v>702</v>
      </c>
      <c r="O511" s="3">
        <v>3.40000009536743</v>
      </c>
      <c r="P511" s="3">
        <v>270</v>
      </c>
      <c r="Q511" s="3">
        <v>1.3</v>
      </c>
      <c r="R511" s="3">
        <v>0.97000002861023</v>
      </c>
      <c r="S511" s="3">
        <v>300</v>
      </c>
      <c r="U511" s="3">
        <v>8</v>
      </c>
      <c r="V511" s="3">
        <v>199</v>
      </c>
      <c r="W511"/>
    </row>
    <row r="512" spans="1:23" ht="12.75">
      <c r="A512">
        <v>310</v>
      </c>
      <c r="B512" s="3" t="s">
        <v>514</v>
      </c>
      <c r="C512" s="2" t="s">
        <v>534</v>
      </c>
      <c r="D512">
        <v>260056</v>
      </c>
      <c r="E512">
        <v>3914201</v>
      </c>
      <c r="I512">
        <v>285</v>
      </c>
      <c r="J512">
        <v>7257</v>
      </c>
      <c r="K512" s="3" t="s">
        <v>560</v>
      </c>
      <c r="L512" s="14">
        <v>27828</v>
      </c>
      <c r="N512" s="3">
        <v>510</v>
      </c>
      <c r="O512" s="3">
        <v>1.20000004768372</v>
      </c>
      <c r="P512" s="3">
        <v>206</v>
      </c>
      <c r="Q512" s="3">
        <v>1.1</v>
      </c>
      <c r="R512" s="3">
        <v>0.400000005960465</v>
      </c>
      <c r="S512" s="3">
        <v>385</v>
      </c>
      <c r="U512" s="3">
        <v>4</v>
      </c>
      <c r="V512" s="3">
        <v>99</v>
      </c>
      <c r="W512"/>
    </row>
    <row r="513" spans="1:23" ht="12.75">
      <c r="A513">
        <v>311</v>
      </c>
      <c r="B513" s="3" t="s">
        <v>511</v>
      </c>
      <c r="C513" s="2" t="s">
        <v>534</v>
      </c>
      <c r="D513">
        <v>258687</v>
      </c>
      <c r="E513">
        <v>3913397</v>
      </c>
      <c r="I513">
        <v>305</v>
      </c>
      <c r="J513">
        <v>7175</v>
      </c>
      <c r="K513" s="3" t="s">
        <v>560</v>
      </c>
      <c r="L513" s="14">
        <v>39666</v>
      </c>
      <c r="M513" s="3">
        <v>7.17</v>
      </c>
      <c r="N513" s="3">
        <v>338</v>
      </c>
      <c r="O513" s="3">
        <v>72</v>
      </c>
      <c r="P513" s="3">
        <v>38</v>
      </c>
      <c r="Q513" s="3">
        <v>4</v>
      </c>
      <c r="R513" s="3">
        <v>11</v>
      </c>
      <c r="S513" s="3">
        <v>310</v>
      </c>
      <c r="U513" s="3">
        <v>6</v>
      </c>
      <c r="V513" s="3">
        <v>21</v>
      </c>
      <c r="W513"/>
    </row>
    <row r="514" spans="1:23" ht="12.75">
      <c r="A514">
        <v>312</v>
      </c>
      <c r="B514" s="3" t="s">
        <v>511</v>
      </c>
      <c r="C514" s="2" t="s">
        <v>534</v>
      </c>
      <c r="D514">
        <v>258687</v>
      </c>
      <c r="E514">
        <v>3913397</v>
      </c>
      <c r="I514">
        <v>305</v>
      </c>
      <c r="J514">
        <v>7175</v>
      </c>
      <c r="K514" s="3" t="s">
        <v>560</v>
      </c>
      <c r="L514" s="14">
        <v>39765</v>
      </c>
      <c r="M514" s="3">
        <v>7.71</v>
      </c>
      <c r="N514" s="3">
        <v>330</v>
      </c>
      <c r="O514" s="3">
        <v>63</v>
      </c>
      <c r="P514" s="3">
        <v>34</v>
      </c>
      <c r="Q514" s="3">
        <v>4</v>
      </c>
      <c r="R514" s="3">
        <v>10</v>
      </c>
      <c r="S514" s="3">
        <v>304</v>
      </c>
      <c r="U514" s="3">
        <v>6</v>
      </c>
      <c r="V514" s="3">
        <v>20</v>
      </c>
      <c r="W514"/>
    </row>
    <row r="515" spans="1:23" ht="12.75">
      <c r="A515">
        <v>313</v>
      </c>
      <c r="B515" s="3" t="s">
        <v>511</v>
      </c>
      <c r="C515" s="2" t="s">
        <v>534</v>
      </c>
      <c r="D515">
        <v>258687</v>
      </c>
      <c r="E515">
        <v>3913397</v>
      </c>
      <c r="I515">
        <v>305</v>
      </c>
      <c r="J515">
        <v>7175</v>
      </c>
      <c r="K515" s="3" t="s">
        <v>560</v>
      </c>
      <c r="L515" s="14">
        <v>39860</v>
      </c>
      <c r="M515" s="3">
        <v>7.62</v>
      </c>
      <c r="N515" s="3">
        <v>297</v>
      </c>
      <c r="O515" s="3">
        <v>57</v>
      </c>
      <c r="P515" s="3">
        <v>35</v>
      </c>
      <c r="Q515" s="3">
        <v>4</v>
      </c>
      <c r="R515" s="3">
        <v>9</v>
      </c>
      <c r="S515" s="3">
        <v>302</v>
      </c>
      <c r="U515" s="3">
        <v>6</v>
      </c>
      <c r="V515" s="3">
        <v>18</v>
      </c>
      <c r="W515"/>
    </row>
    <row r="516" spans="1:23" ht="12.75">
      <c r="A516">
        <v>314</v>
      </c>
      <c r="B516" s="3" t="s">
        <v>511</v>
      </c>
      <c r="C516" s="2" t="s">
        <v>534</v>
      </c>
      <c r="D516">
        <v>258687</v>
      </c>
      <c r="E516">
        <v>3913397</v>
      </c>
      <c r="I516">
        <v>305</v>
      </c>
      <c r="J516">
        <v>7175</v>
      </c>
      <c r="K516" s="3" t="s">
        <v>560</v>
      </c>
      <c r="L516" s="14">
        <v>39952</v>
      </c>
      <c r="M516" s="3">
        <v>7.79</v>
      </c>
      <c r="N516" s="3">
        <v>338</v>
      </c>
      <c r="O516" s="3">
        <v>56</v>
      </c>
      <c r="P516" s="3">
        <v>41</v>
      </c>
      <c r="Q516" s="3">
        <v>4</v>
      </c>
      <c r="R516" s="3">
        <v>9</v>
      </c>
      <c r="S516" s="3">
        <v>314</v>
      </c>
      <c r="U516" s="3">
        <v>5</v>
      </c>
      <c r="V516" s="3">
        <v>17</v>
      </c>
      <c r="W516"/>
    </row>
    <row r="517" spans="1:23" ht="12.75">
      <c r="A517">
        <v>315</v>
      </c>
      <c r="B517" s="3" t="s">
        <v>511</v>
      </c>
      <c r="C517" s="2" t="s">
        <v>534</v>
      </c>
      <c r="D517">
        <v>258687</v>
      </c>
      <c r="E517">
        <v>3913397</v>
      </c>
      <c r="I517">
        <v>305</v>
      </c>
      <c r="J517">
        <v>7175</v>
      </c>
      <c r="K517" s="3" t="s">
        <v>560</v>
      </c>
      <c r="L517" s="14">
        <v>40301</v>
      </c>
      <c r="M517" s="3">
        <v>7.39</v>
      </c>
      <c r="N517" s="3">
        <v>318</v>
      </c>
      <c r="O517" s="3">
        <v>61</v>
      </c>
      <c r="P517" s="3">
        <v>36</v>
      </c>
      <c r="Q517" s="3">
        <v>4</v>
      </c>
      <c r="R517" s="3">
        <v>9</v>
      </c>
      <c r="S517" s="3">
        <v>319</v>
      </c>
      <c r="U517" s="3">
        <v>7</v>
      </c>
      <c r="V517" s="3">
        <v>24</v>
      </c>
      <c r="W517"/>
    </row>
    <row r="518" spans="1:23" ht="12.75">
      <c r="A518">
        <v>316</v>
      </c>
      <c r="B518" s="3" t="s">
        <v>511</v>
      </c>
      <c r="C518" s="2" t="s">
        <v>534</v>
      </c>
      <c r="D518">
        <v>258687</v>
      </c>
      <c r="E518">
        <v>3913397</v>
      </c>
      <c r="I518">
        <v>305</v>
      </c>
      <c r="J518">
        <v>7175</v>
      </c>
      <c r="K518" s="3" t="s">
        <v>560</v>
      </c>
      <c r="L518" s="14">
        <v>40452</v>
      </c>
      <c r="M518" s="3">
        <v>7.94</v>
      </c>
      <c r="N518" s="3">
        <v>356</v>
      </c>
      <c r="O518" s="3">
        <v>62</v>
      </c>
      <c r="P518" s="3">
        <v>37</v>
      </c>
      <c r="Q518" s="3">
        <v>4</v>
      </c>
      <c r="R518" s="3">
        <v>9</v>
      </c>
      <c r="S518" s="3">
        <v>329</v>
      </c>
      <c r="U518" s="3">
        <v>7</v>
      </c>
      <c r="V518" s="3">
        <v>24</v>
      </c>
      <c r="W518"/>
    </row>
    <row r="519" spans="1:23" ht="12.75">
      <c r="A519">
        <v>317</v>
      </c>
      <c r="B519" s="3" t="s">
        <v>513</v>
      </c>
      <c r="C519" s="2" t="s">
        <v>534</v>
      </c>
      <c r="D519">
        <v>260080</v>
      </c>
      <c r="E519">
        <v>3919138</v>
      </c>
      <c r="I519">
        <v>400</v>
      </c>
      <c r="J519">
        <v>7162</v>
      </c>
      <c r="K519" s="3" t="s">
        <v>560</v>
      </c>
      <c r="L519" s="14">
        <v>28559</v>
      </c>
      <c r="N519" s="3">
        <v>494</v>
      </c>
      <c r="O519" s="3">
        <v>4</v>
      </c>
      <c r="P519" s="3">
        <v>89</v>
      </c>
      <c r="Q519" s="3">
        <v>4.6</v>
      </c>
      <c r="R519" s="3">
        <v>17.7999992370605</v>
      </c>
      <c r="S519" s="3">
        <v>386</v>
      </c>
      <c r="U519" s="3">
        <v>19</v>
      </c>
      <c r="V519" s="3">
        <v>90.5</v>
      </c>
      <c r="W519"/>
    </row>
    <row r="520" spans="1:23" ht="12.75">
      <c r="A520">
        <v>318</v>
      </c>
      <c r="B520" s="3" t="s">
        <v>513</v>
      </c>
      <c r="C520" s="2" t="s">
        <v>534</v>
      </c>
      <c r="D520">
        <v>260080</v>
      </c>
      <c r="E520">
        <v>3919138</v>
      </c>
      <c r="I520">
        <v>400</v>
      </c>
      <c r="J520">
        <v>7162</v>
      </c>
      <c r="K520" s="3" t="s">
        <v>560</v>
      </c>
      <c r="L520" s="14">
        <v>29144</v>
      </c>
      <c r="M520" s="3">
        <v>8.3</v>
      </c>
      <c r="N520" s="3">
        <v>625</v>
      </c>
      <c r="O520" s="3">
        <v>30</v>
      </c>
      <c r="P520" s="3">
        <v>200</v>
      </c>
      <c r="Q520" s="3">
        <v>3.3</v>
      </c>
      <c r="R520" s="3">
        <v>10</v>
      </c>
      <c r="S520" s="3">
        <v>460</v>
      </c>
      <c r="U520" s="3">
        <v>65</v>
      </c>
      <c r="V520" s="3">
        <v>50</v>
      </c>
      <c r="W520"/>
    </row>
    <row r="521" spans="1:23" ht="12.75">
      <c r="A521">
        <v>653</v>
      </c>
      <c r="B521" t="s">
        <v>722</v>
      </c>
      <c r="C521" t="s">
        <v>585</v>
      </c>
      <c r="F521">
        <v>36.473</v>
      </c>
      <c r="G521">
        <v>-108.1262</v>
      </c>
      <c r="I521">
        <v>1260</v>
      </c>
      <c r="K521" s="3" t="s">
        <v>723</v>
      </c>
      <c r="L521" s="1">
        <v>27453</v>
      </c>
      <c r="M521"/>
      <c r="N521">
        <v>5010</v>
      </c>
      <c r="O521">
        <v>6</v>
      </c>
      <c r="P521">
        <v>1906</v>
      </c>
      <c r="Q521">
        <v>23</v>
      </c>
      <c r="R521">
        <v>1</v>
      </c>
      <c r="S521">
        <v>354</v>
      </c>
      <c r="T521"/>
      <c r="U521">
        <v>2400</v>
      </c>
      <c r="V521">
        <v>500</v>
      </c>
      <c r="W521"/>
    </row>
    <row r="522" spans="1:23" ht="12.75">
      <c r="A522">
        <v>654</v>
      </c>
      <c r="B522" t="s">
        <v>724</v>
      </c>
      <c r="C522" t="s">
        <v>585</v>
      </c>
      <c r="F522">
        <v>35.46064</v>
      </c>
      <c r="G522">
        <v>-107.60311</v>
      </c>
      <c r="I522">
        <v>2679</v>
      </c>
      <c r="K522" s="3" t="s">
        <v>723</v>
      </c>
      <c r="L522" s="1">
        <v>26278</v>
      </c>
      <c r="M522"/>
      <c r="N522">
        <v>1154</v>
      </c>
      <c r="O522">
        <v>9</v>
      </c>
      <c r="P522">
        <v>391</v>
      </c>
      <c r="Q522">
        <v>5</v>
      </c>
      <c r="R522">
        <v>5</v>
      </c>
      <c r="S522">
        <v>390</v>
      </c>
      <c r="T522"/>
      <c r="U522">
        <v>14</v>
      </c>
      <c r="V522">
        <v>538</v>
      </c>
      <c r="W522"/>
    </row>
    <row r="523" spans="1:23" ht="12.75">
      <c r="A523">
        <v>655</v>
      </c>
      <c r="B523" t="s">
        <v>725</v>
      </c>
      <c r="C523" t="s">
        <v>585</v>
      </c>
      <c r="F523">
        <v>36.7937</v>
      </c>
      <c r="G523">
        <v>-108.08945</v>
      </c>
      <c r="I523">
        <v>3396</v>
      </c>
      <c r="K523" s="3" t="s">
        <v>723</v>
      </c>
      <c r="L523" s="1">
        <v>22739</v>
      </c>
      <c r="M523">
        <v>7.6</v>
      </c>
      <c r="N523">
        <v>33992</v>
      </c>
      <c r="O523">
        <v>184.5</v>
      </c>
      <c r="P523">
        <v>12757.15</v>
      </c>
      <c r="Q523"/>
      <c r="R523">
        <v>53.3</v>
      </c>
      <c r="S523">
        <v>1360.18</v>
      </c>
      <c r="T523"/>
      <c r="U523">
        <v>18537.13</v>
      </c>
      <c r="V523">
        <v>1099.83</v>
      </c>
      <c r="W523"/>
    </row>
    <row r="524" spans="1:23" ht="12.75">
      <c r="A524">
        <v>656</v>
      </c>
      <c r="B524" t="s">
        <v>726</v>
      </c>
      <c r="C524" t="s">
        <v>585</v>
      </c>
      <c r="F524">
        <v>36.51174</v>
      </c>
      <c r="G524">
        <v>-107.6024</v>
      </c>
      <c r="I524">
        <v>4600</v>
      </c>
      <c r="K524" s="3" t="s">
        <v>723</v>
      </c>
      <c r="L524" s="1">
        <v>18872</v>
      </c>
      <c r="M524"/>
      <c r="N524">
        <v>-4</v>
      </c>
      <c r="O524">
        <v>124</v>
      </c>
      <c r="P524">
        <v>321.77</v>
      </c>
      <c r="Q524"/>
      <c r="R524">
        <v>2.4</v>
      </c>
      <c r="S524">
        <v>231</v>
      </c>
      <c r="T524"/>
      <c r="U524">
        <v>8</v>
      </c>
      <c r="V524">
        <v>786</v>
      </c>
      <c r="W524"/>
    </row>
    <row r="525" spans="1:23" ht="12.75">
      <c r="A525">
        <v>657</v>
      </c>
      <c r="B525" t="s">
        <v>727</v>
      </c>
      <c r="C525" t="s">
        <v>585</v>
      </c>
      <c r="F525">
        <v>36.77326</v>
      </c>
      <c r="G525">
        <v>-107.7806</v>
      </c>
      <c r="I525">
        <v>4830</v>
      </c>
      <c r="K525" s="3" t="s">
        <v>723</v>
      </c>
      <c r="L525" s="1">
        <v>27150</v>
      </c>
      <c r="M525"/>
      <c r="N525">
        <v>5149</v>
      </c>
      <c r="O525">
        <v>33</v>
      </c>
      <c r="P525">
        <v>1711</v>
      </c>
      <c r="Q525">
        <v>19</v>
      </c>
      <c r="R525">
        <v>10</v>
      </c>
      <c r="S525">
        <v>488</v>
      </c>
      <c r="T525">
        <v>36</v>
      </c>
      <c r="U525">
        <v>500</v>
      </c>
      <c r="V525">
        <v>2600</v>
      </c>
      <c r="W525"/>
    </row>
    <row r="526" spans="1:23" ht="12.75">
      <c r="A526">
        <v>658</v>
      </c>
      <c r="B526" t="s">
        <v>728</v>
      </c>
      <c r="C526" t="s">
        <v>585</v>
      </c>
      <c r="F526">
        <v>36.73555</v>
      </c>
      <c r="G526">
        <v>-107.77128</v>
      </c>
      <c r="I526">
        <v>4835</v>
      </c>
      <c r="K526" s="3" t="s">
        <v>723</v>
      </c>
      <c r="L526" s="1">
        <v>25696</v>
      </c>
      <c r="M526">
        <v>6.7</v>
      </c>
      <c r="N526">
        <v>15721</v>
      </c>
      <c r="O526">
        <v>315</v>
      </c>
      <c r="P526">
        <v>4842</v>
      </c>
      <c r="Q526">
        <v>90</v>
      </c>
      <c r="R526">
        <v>34</v>
      </c>
      <c r="S526">
        <v>695</v>
      </c>
      <c r="T526"/>
      <c r="U526">
        <v>1350</v>
      </c>
      <c r="V526">
        <v>8748</v>
      </c>
      <c r="W526"/>
    </row>
    <row r="527" spans="1:23" ht="12.75">
      <c r="A527">
        <v>659</v>
      </c>
      <c r="B527" t="s">
        <v>729</v>
      </c>
      <c r="C527" t="s">
        <v>585</v>
      </c>
      <c r="F527">
        <v>36.74092</v>
      </c>
      <c r="G527">
        <v>-107.7686</v>
      </c>
      <c r="I527">
        <v>5075</v>
      </c>
      <c r="K527" s="3" t="s">
        <v>723</v>
      </c>
      <c r="L527" s="1">
        <v>28296</v>
      </c>
      <c r="M527"/>
      <c r="N527">
        <v>21831</v>
      </c>
      <c r="O527">
        <v>37</v>
      </c>
      <c r="P527">
        <v>8088</v>
      </c>
      <c r="Q527">
        <v>252</v>
      </c>
      <c r="R527">
        <v>17</v>
      </c>
      <c r="S527">
        <v>1635</v>
      </c>
      <c r="T527">
        <v>132</v>
      </c>
      <c r="U527">
        <v>9500</v>
      </c>
      <c r="V527">
        <v>3000</v>
      </c>
      <c r="W527"/>
    </row>
    <row r="528" spans="1:23" ht="12.75">
      <c r="A528">
        <v>660</v>
      </c>
      <c r="B528" t="s">
        <v>730</v>
      </c>
      <c r="C528" t="s">
        <v>585</v>
      </c>
      <c r="F528">
        <v>36.72399</v>
      </c>
      <c r="G528">
        <v>-107.74654</v>
      </c>
      <c r="I528">
        <v>5420</v>
      </c>
      <c r="K528" s="3" t="s">
        <v>723</v>
      </c>
      <c r="L528" s="1">
        <v>25288</v>
      </c>
      <c r="M528">
        <v>7.4</v>
      </c>
      <c r="N528">
        <v>15928</v>
      </c>
      <c r="O528">
        <v>944</v>
      </c>
      <c r="P528">
        <v>4575</v>
      </c>
      <c r="Q528">
        <v>56</v>
      </c>
      <c r="R528">
        <v>135</v>
      </c>
      <c r="S528">
        <v>1061</v>
      </c>
      <c r="T528"/>
      <c r="U528">
        <v>5350</v>
      </c>
      <c r="V528">
        <v>4345</v>
      </c>
      <c r="W528"/>
    </row>
    <row r="529" spans="1:23" ht="12.75">
      <c r="A529">
        <v>661</v>
      </c>
      <c r="B529" t="s">
        <v>731</v>
      </c>
      <c r="C529" t="s">
        <v>585</v>
      </c>
      <c r="F529">
        <v>36.7502</v>
      </c>
      <c r="G529">
        <v>-108.30606</v>
      </c>
      <c r="I529">
        <v>5760</v>
      </c>
      <c r="K529" s="3" t="s">
        <v>723</v>
      </c>
      <c r="L529" s="1"/>
      <c r="M529">
        <v>6.83</v>
      </c>
      <c r="N529">
        <v>75122</v>
      </c>
      <c r="O529">
        <v>2143</v>
      </c>
      <c r="P529">
        <v>26198.68</v>
      </c>
      <c r="Q529"/>
      <c r="R529">
        <v>335.3</v>
      </c>
      <c r="S529">
        <v>682.16</v>
      </c>
      <c r="T529"/>
      <c r="U529">
        <v>42225.84</v>
      </c>
      <c r="V529">
        <v>3507.52</v>
      </c>
      <c r="W529"/>
    </row>
    <row r="530" spans="1:23" ht="12.75">
      <c r="A530">
        <v>662</v>
      </c>
      <c r="B530" t="s">
        <v>732</v>
      </c>
      <c r="C530" t="s">
        <v>585</v>
      </c>
      <c r="F530">
        <v>36.69984</v>
      </c>
      <c r="G530">
        <v>-107.16631</v>
      </c>
      <c r="I530">
        <v>5939</v>
      </c>
      <c r="K530" s="3" t="s">
        <v>723</v>
      </c>
      <c r="L530" s="1">
        <v>19501</v>
      </c>
      <c r="M530"/>
      <c r="N530">
        <v>15972</v>
      </c>
      <c r="O530">
        <v>222.9</v>
      </c>
      <c r="P530">
        <v>5793.68</v>
      </c>
      <c r="Q530"/>
      <c r="R530">
        <v>35.46</v>
      </c>
      <c r="S530">
        <v>1114.52</v>
      </c>
      <c r="T530"/>
      <c r="U530">
        <v>8767.22</v>
      </c>
      <c r="V530">
        <v>34.45</v>
      </c>
      <c r="W530"/>
    </row>
    <row r="531" spans="1:23" ht="12.75">
      <c r="A531">
        <v>663</v>
      </c>
      <c r="B531" t="s">
        <v>732</v>
      </c>
      <c r="C531" t="s">
        <v>585</v>
      </c>
      <c r="F531">
        <v>36.69984</v>
      </c>
      <c r="G531">
        <v>-107.16631</v>
      </c>
      <c r="I531">
        <v>5939</v>
      </c>
      <c r="K531" s="3" t="s">
        <v>723</v>
      </c>
      <c r="L531" s="1">
        <v>19479</v>
      </c>
      <c r="M531"/>
      <c r="N531">
        <v>11869</v>
      </c>
      <c r="O531">
        <v>182.14</v>
      </c>
      <c r="P531">
        <v>4134.73</v>
      </c>
      <c r="Q531"/>
      <c r="R531">
        <v>32.38</v>
      </c>
      <c r="S531">
        <v>1692.91</v>
      </c>
      <c r="T531"/>
      <c r="U531">
        <v>5785.03</v>
      </c>
      <c r="V531">
        <v>39.46</v>
      </c>
      <c r="W531"/>
    </row>
    <row r="532" spans="1:23" ht="12.75">
      <c r="A532">
        <v>664</v>
      </c>
      <c r="B532" t="s">
        <v>733</v>
      </c>
      <c r="C532" t="s">
        <v>585</v>
      </c>
      <c r="F532">
        <v>36.48892</v>
      </c>
      <c r="G532">
        <v>-107.1075</v>
      </c>
      <c r="I532">
        <v>6025</v>
      </c>
      <c r="K532" s="3" t="s">
        <v>723</v>
      </c>
      <c r="L532" s="1">
        <v>21369</v>
      </c>
      <c r="M532">
        <v>8.3</v>
      </c>
      <c r="N532">
        <v>12887</v>
      </c>
      <c r="O532">
        <v>46</v>
      </c>
      <c r="P532">
        <v>5089</v>
      </c>
      <c r="Q532"/>
      <c r="R532">
        <v>15</v>
      </c>
      <c r="S532">
        <v>2684</v>
      </c>
      <c r="T532"/>
      <c r="U532">
        <v>6400</v>
      </c>
      <c r="V532">
        <v>15</v>
      </c>
      <c r="W532"/>
    </row>
    <row r="533" spans="1:23" ht="12.75">
      <c r="A533">
        <v>665</v>
      </c>
      <c r="B533" t="s">
        <v>734</v>
      </c>
      <c r="C533" t="s">
        <v>585</v>
      </c>
      <c r="F533">
        <v>36.77478</v>
      </c>
      <c r="G533">
        <v>-107.61507</v>
      </c>
      <c r="I533">
        <v>6050</v>
      </c>
      <c r="K533" s="3" t="s">
        <v>723</v>
      </c>
      <c r="L533" s="1">
        <v>29152</v>
      </c>
      <c r="M533">
        <v>7.4</v>
      </c>
      <c r="N533">
        <v>1122.35</v>
      </c>
      <c r="O533">
        <v>262.55</v>
      </c>
      <c r="P533">
        <v>104.218</v>
      </c>
      <c r="Q533"/>
      <c r="R533">
        <v>36.0756</v>
      </c>
      <c r="S533">
        <v>127.267</v>
      </c>
      <c r="T533"/>
      <c r="U533">
        <v>12.0252</v>
      </c>
      <c r="V533">
        <v>876</v>
      </c>
      <c r="W533"/>
    </row>
    <row r="534" spans="1:23" ht="12.75">
      <c r="A534">
        <v>666</v>
      </c>
      <c r="B534" t="s">
        <v>735</v>
      </c>
      <c r="C534" t="s">
        <v>585</v>
      </c>
      <c r="F534">
        <v>36.47986</v>
      </c>
      <c r="G534">
        <v>-107.11872</v>
      </c>
      <c r="I534">
        <v>6150</v>
      </c>
      <c r="K534" s="3" t="s">
        <v>723</v>
      </c>
      <c r="L534" s="1">
        <v>21369</v>
      </c>
      <c r="M534">
        <v>8.5</v>
      </c>
      <c r="N534">
        <v>13270</v>
      </c>
      <c r="O534">
        <v>31</v>
      </c>
      <c r="P534">
        <v>5253</v>
      </c>
      <c r="Q534"/>
      <c r="R534">
        <v>15</v>
      </c>
      <c r="S534">
        <v>2538</v>
      </c>
      <c r="T534">
        <v>72</v>
      </c>
      <c r="U534">
        <v>6600</v>
      </c>
      <c r="V534">
        <v>49</v>
      </c>
      <c r="W534"/>
    </row>
    <row r="535" spans="1:23" ht="12.75">
      <c r="A535">
        <v>667</v>
      </c>
      <c r="B535" t="s">
        <v>736</v>
      </c>
      <c r="C535" t="s">
        <v>585</v>
      </c>
      <c r="F535">
        <v>36.49408</v>
      </c>
      <c r="G535">
        <v>-107.07716</v>
      </c>
      <c r="I535">
        <v>6150</v>
      </c>
      <c r="K535" s="3" t="s">
        <v>723</v>
      </c>
      <c r="L535" s="1">
        <v>21376</v>
      </c>
      <c r="M535">
        <v>8</v>
      </c>
      <c r="N535">
        <v>6957</v>
      </c>
      <c r="O535">
        <v>18</v>
      </c>
      <c r="P535">
        <v>2800</v>
      </c>
      <c r="Q535"/>
      <c r="R535">
        <v>9</v>
      </c>
      <c r="S535">
        <v>2806</v>
      </c>
      <c r="T535"/>
      <c r="U535">
        <v>2730</v>
      </c>
      <c r="V535">
        <v>18</v>
      </c>
      <c r="W535"/>
    </row>
    <row r="536" spans="1:23" ht="12.75">
      <c r="A536">
        <v>668</v>
      </c>
      <c r="B536" t="s">
        <v>737</v>
      </c>
      <c r="C536" t="s">
        <v>585</v>
      </c>
      <c r="F536">
        <v>36.48902</v>
      </c>
      <c r="G536">
        <v>-107.08963</v>
      </c>
      <c r="I536">
        <v>6180</v>
      </c>
      <c r="K536" s="3" t="s">
        <v>723</v>
      </c>
      <c r="L536" s="1">
        <v>21369</v>
      </c>
      <c r="M536">
        <v>8.3</v>
      </c>
      <c r="N536">
        <v>9509</v>
      </c>
      <c r="O536">
        <v>41</v>
      </c>
      <c r="P536">
        <v>3746</v>
      </c>
      <c r="Q536"/>
      <c r="R536">
        <v>11</v>
      </c>
      <c r="S536">
        <v>1989</v>
      </c>
      <c r="T536"/>
      <c r="U536">
        <v>4700</v>
      </c>
      <c r="V536">
        <v>31</v>
      </c>
      <c r="W536"/>
    </row>
    <row r="537" spans="1:23" ht="12.75">
      <c r="A537">
        <v>669</v>
      </c>
      <c r="B537" t="s">
        <v>738</v>
      </c>
      <c r="C537" t="s">
        <v>585</v>
      </c>
      <c r="F537">
        <v>36.7863</v>
      </c>
      <c r="G537">
        <v>-107.61504</v>
      </c>
      <c r="I537">
        <v>6206</v>
      </c>
      <c r="K537" s="3" t="s">
        <v>723</v>
      </c>
      <c r="L537" s="1">
        <v>29152</v>
      </c>
      <c r="M537">
        <v>7.4</v>
      </c>
      <c r="N537">
        <v>2337.36</v>
      </c>
      <c r="O537">
        <v>601.38</v>
      </c>
      <c r="P537">
        <v>79.1817</v>
      </c>
      <c r="Q537"/>
      <c r="R537">
        <v>37.0851</v>
      </c>
      <c r="S537">
        <v>298.685</v>
      </c>
      <c r="T537"/>
      <c r="U537">
        <v>12.0276</v>
      </c>
      <c r="V537">
        <v>1503</v>
      </c>
      <c r="W537"/>
    </row>
    <row r="538" spans="1:23" ht="12.75">
      <c r="A538">
        <v>670</v>
      </c>
      <c r="B538" t="s">
        <v>739</v>
      </c>
      <c r="C538" t="s">
        <v>585</v>
      </c>
      <c r="F538">
        <v>36.4648</v>
      </c>
      <c r="G538">
        <v>-107.18862</v>
      </c>
      <c r="I538">
        <v>6250</v>
      </c>
      <c r="K538" s="3" t="s">
        <v>723</v>
      </c>
      <c r="L538" s="1">
        <v>21369</v>
      </c>
      <c r="M538">
        <v>8.3</v>
      </c>
      <c r="N538">
        <v>13481</v>
      </c>
      <c r="O538">
        <v>26</v>
      </c>
      <c r="P538">
        <v>5340</v>
      </c>
      <c r="Q538"/>
      <c r="R538">
        <v>12</v>
      </c>
      <c r="S538">
        <v>2416</v>
      </c>
      <c r="T538"/>
      <c r="U538">
        <v>6900</v>
      </c>
      <c r="V538">
        <v>13</v>
      </c>
      <c r="W538"/>
    </row>
    <row r="539" spans="1:23" ht="12.75">
      <c r="A539">
        <v>671</v>
      </c>
      <c r="B539" t="s">
        <v>740</v>
      </c>
      <c r="C539" t="s">
        <v>585</v>
      </c>
      <c r="F539">
        <v>36.80876</v>
      </c>
      <c r="G539">
        <v>-107.56923</v>
      </c>
      <c r="I539">
        <v>6262</v>
      </c>
      <c r="K539" s="3" t="s">
        <v>723</v>
      </c>
      <c r="L539" s="1">
        <v>1</v>
      </c>
      <c r="M539">
        <v>7</v>
      </c>
      <c r="N539">
        <v>64667</v>
      </c>
      <c r="O539">
        <v>120</v>
      </c>
      <c r="P539">
        <v>519.8</v>
      </c>
      <c r="Q539">
        <v>9</v>
      </c>
      <c r="R539">
        <v>119</v>
      </c>
      <c r="S539">
        <v>381.8</v>
      </c>
      <c r="T539"/>
      <c r="U539">
        <v>39.8</v>
      </c>
      <c r="V539">
        <v>1500</v>
      </c>
      <c r="W539"/>
    </row>
    <row r="540" spans="1:23" ht="12.75">
      <c r="A540">
        <v>672</v>
      </c>
      <c r="B540" t="s">
        <v>740</v>
      </c>
      <c r="C540" t="s">
        <v>585</v>
      </c>
      <c r="F540">
        <v>36.80876</v>
      </c>
      <c r="G540">
        <v>-107.56923</v>
      </c>
      <c r="I540">
        <v>6262</v>
      </c>
      <c r="K540" s="3" t="s">
        <v>723</v>
      </c>
      <c r="L540" s="1">
        <v>1</v>
      </c>
      <c r="M540">
        <v>-2</v>
      </c>
      <c r="N540">
        <v>5498</v>
      </c>
      <c r="O540">
        <v>50</v>
      </c>
      <c r="P540">
        <v>1846</v>
      </c>
      <c r="Q540">
        <v>63</v>
      </c>
      <c r="R540">
        <v>10</v>
      </c>
      <c r="S540">
        <v>800</v>
      </c>
      <c r="T540"/>
      <c r="U540">
        <v>2104</v>
      </c>
      <c r="V540">
        <v>625</v>
      </c>
      <c r="W540"/>
    </row>
    <row r="541" spans="1:23" ht="12.75">
      <c r="A541">
        <v>673</v>
      </c>
      <c r="B541" t="s">
        <v>741</v>
      </c>
      <c r="C541" t="s">
        <v>585</v>
      </c>
      <c r="F541">
        <v>36.77803</v>
      </c>
      <c r="G541">
        <v>-107.60482</v>
      </c>
      <c r="I541">
        <v>6289</v>
      </c>
      <c r="K541" s="3" t="s">
        <v>723</v>
      </c>
      <c r="L541" s="1">
        <v>29440</v>
      </c>
      <c r="M541">
        <v>7.4</v>
      </c>
      <c r="N541">
        <v>1147.47</v>
      </c>
      <c r="O541">
        <v>135.701</v>
      </c>
      <c r="P541">
        <v>137.696</v>
      </c>
      <c r="Q541"/>
      <c r="R541">
        <v>11.9736</v>
      </c>
      <c r="S541">
        <v>189.582</v>
      </c>
      <c r="T541"/>
      <c r="U541">
        <v>23.9472</v>
      </c>
      <c r="V541">
        <v>478</v>
      </c>
      <c r="W541"/>
    </row>
    <row r="542" spans="1:23" ht="12.75">
      <c r="A542">
        <v>674</v>
      </c>
      <c r="B542" t="s">
        <v>742</v>
      </c>
      <c r="C542" t="s">
        <v>585</v>
      </c>
      <c r="F542">
        <v>36.77933</v>
      </c>
      <c r="G542">
        <v>-107.59044</v>
      </c>
      <c r="I542">
        <v>6311</v>
      </c>
      <c r="K542" s="3" t="s">
        <v>723</v>
      </c>
      <c r="L542" s="1">
        <v>29439</v>
      </c>
      <c r="M542">
        <v>7.4</v>
      </c>
      <c r="N542">
        <v>3149.9</v>
      </c>
      <c r="O542">
        <v>103.865</v>
      </c>
      <c r="P542">
        <v>945.769</v>
      </c>
      <c r="Q542"/>
      <c r="R542">
        <v>8.9883</v>
      </c>
      <c r="S542">
        <v>345.55</v>
      </c>
      <c r="T542"/>
      <c r="U542">
        <v>51.9324</v>
      </c>
      <c r="V542">
        <v>1917</v>
      </c>
      <c r="W542"/>
    </row>
    <row r="543" spans="1:23" ht="12.75">
      <c r="A543">
        <v>675</v>
      </c>
      <c r="B543" t="s">
        <v>743</v>
      </c>
      <c r="C543" t="s">
        <v>585</v>
      </c>
      <c r="F543">
        <v>36.78697</v>
      </c>
      <c r="G543">
        <v>-108.08681</v>
      </c>
      <c r="I543">
        <v>6340</v>
      </c>
      <c r="K543" s="3" t="s">
        <v>723</v>
      </c>
      <c r="L543" s="1">
        <v>23270</v>
      </c>
      <c r="M543">
        <v>7.8</v>
      </c>
      <c r="N543">
        <v>43951</v>
      </c>
      <c r="O543">
        <v>535.6</v>
      </c>
      <c r="P543">
        <v>16214.26</v>
      </c>
      <c r="Q543"/>
      <c r="R543">
        <v>163.77</v>
      </c>
      <c r="S543">
        <v>1236</v>
      </c>
      <c r="T543"/>
      <c r="U543">
        <v>25379.2</v>
      </c>
      <c r="V543">
        <v>422.3</v>
      </c>
      <c r="W543"/>
    </row>
    <row r="544" spans="1:23" ht="12.75">
      <c r="A544">
        <v>676</v>
      </c>
      <c r="B544" t="s">
        <v>744</v>
      </c>
      <c r="C544" t="s">
        <v>585</v>
      </c>
      <c r="F544">
        <v>36.7958</v>
      </c>
      <c r="G544">
        <v>-107.46456</v>
      </c>
      <c r="I544">
        <v>6385</v>
      </c>
      <c r="K544" s="3" t="s">
        <v>723</v>
      </c>
      <c r="L544" s="1">
        <v>29420</v>
      </c>
      <c r="M544">
        <v>7.4</v>
      </c>
      <c r="N544">
        <v>3393.73</v>
      </c>
      <c r="O544">
        <v>92.1012</v>
      </c>
      <c r="P544">
        <v>1119.23</v>
      </c>
      <c r="Q544"/>
      <c r="R544">
        <v>12.0132</v>
      </c>
      <c r="S544">
        <v>107.118</v>
      </c>
      <c r="T544"/>
      <c r="U544">
        <v>1832.01</v>
      </c>
      <c r="V544">
        <v>40</v>
      </c>
      <c r="W544"/>
    </row>
    <row r="545" spans="1:23" ht="12.75">
      <c r="A545">
        <v>677</v>
      </c>
      <c r="B545" t="s">
        <v>744</v>
      </c>
      <c r="C545" t="s">
        <v>585</v>
      </c>
      <c r="F545">
        <v>36.7958</v>
      </c>
      <c r="G545">
        <v>-107.46456</v>
      </c>
      <c r="I545">
        <v>6385</v>
      </c>
      <c r="K545" s="3" t="s">
        <v>723</v>
      </c>
      <c r="L545" s="1">
        <v>29420</v>
      </c>
      <c r="M545">
        <v>7.1</v>
      </c>
      <c r="N545">
        <v>3209.82</v>
      </c>
      <c r="O545">
        <v>23.9688</v>
      </c>
      <c r="P545">
        <v>123.839</v>
      </c>
      <c r="Q545"/>
      <c r="R545">
        <v>16.9779</v>
      </c>
      <c r="S545">
        <v>341.555</v>
      </c>
      <c r="T545"/>
      <c r="U545">
        <v>49.935</v>
      </c>
      <c r="V545">
        <v>47</v>
      </c>
      <c r="W545"/>
    </row>
    <row r="546" spans="1:23" ht="12.75">
      <c r="A546">
        <v>678</v>
      </c>
      <c r="B546" t="s">
        <v>745</v>
      </c>
      <c r="C546" t="s">
        <v>585</v>
      </c>
      <c r="F546">
        <v>36.76581</v>
      </c>
      <c r="G546">
        <v>-107.48271</v>
      </c>
      <c r="I546">
        <v>6410</v>
      </c>
      <c r="K546" s="3" t="s">
        <v>723</v>
      </c>
      <c r="L546" s="1">
        <v>29207</v>
      </c>
      <c r="M546">
        <v>7.7</v>
      </c>
      <c r="N546">
        <v>1206.13</v>
      </c>
      <c r="O546">
        <v>39.872</v>
      </c>
      <c r="P546">
        <v>306.018</v>
      </c>
      <c r="Q546"/>
      <c r="R546">
        <v>4.984</v>
      </c>
      <c r="S546">
        <v>243.219</v>
      </c>
      <c r="T546"/>
      <c r="U546">
        <v>39.872</v>
      </c>
      <c r="V546">
        <v>508</v>
      </c>
      <c r="W546"/>
    </row>
    <row r="547" spans="1:23" ht="12.75">
      <c r="A547">
        <v>679</v>
      </c>
      <c r="B547" t="s">
        <v>746</v>
      </c>
      <c r="C547" t="s">
        <v>585</v>
      </c>
      <c r="F547">
        <v>36.98181</v>
      </c>
      <c r="G547">
        <v>-107.26405</v>
      </c>
      <c r="I547">
        <v>6578</v>
      </c>
      <c r="K547" s="3" t="s">
        <v>723</v>
      </c>
      <c r="L547" s="1">
        <v>19621</v>
      </c>
      <c r="M547"/>
      <c r="N547">
        <v>6635</v>
      </c>
      <c r="O547">
        <v>9.06</v>
      </c>
      <c r="P547">
        <v>2086.54</v>
      </c>
      <c r="Q547"/>
      <c r="R547">
        <v>7.04</v>
      </c>
      <c r="S547">
        <v>3257.39</v>
      </c>
      <c r="T547">
        <v>482.02</v>
      </c>
      <c r="U547">
        <v>782.9</v>
      </c>
      <c r="V547">
        <v>11.07</v>
      </c>
      <c r="W547"/>
    </row>
    <row r="548" spans="1:23" ht="12.75">
      <c r="A548">
        <v>680</v>
      </c>
      <c r="B548" t="s">
        <v>747</v>
      </c>
      <c r="C548" t="s">
        <v>585</v>
      </c>
      <c r="F548">
        <v>36.80861</v>
      </c>
      <c r="G548">
        <v>-107.46497</v>
      </c>
      <c r="I548">
        <v>6584</v>
      </c>
      <c r="K548" s="3" t="s">
        <v>723</v>
      </c>
      <c r="L548" s="1">
        <v>29426</v>
      </c>
      <c r="M548">
        <v>7.6</v>
      </c>
      <c r="N548">
        <v>4850.82</v>
      </c>
      <c r="O548">
        <v>167.614</v>
      </c>
      <c r="P548">
        <v>1297.01</v>
      </c>
      <c r="Q548"/>
      <c r="R548">
        <v>31.7767</v>
      </c>
      <c r="S548">
        <v>559.71</v>
      </c>
      <c r="T548"/>
      <c r="U548">
        <v>39.908</v>
      </c>
      <c r="V548">
        <v>2743</v>
      </c>
      <c r="W548"/>
    </row>
    <row r="549" spans="1:23" ht="12.75">
      <c r="A549">
        <v>681</v>
      </c>
      <c r="B549" t="s">
        <v>748</v>
      </c>
      <c r="C549" t="s">
        <v>585</v>
      </c>
      <c r="F549">
        <v>36.75982</v>
      </c>
      <c r="G549">
        <v>-108.02817</v>
      </c>
      <c r="I549">
        <v>6680</v>
      </c>
      <c r="K549" s="3" t="s">
        <v>723</v>
      </c>
      <c r="L549" s="1">
        <v>22732</v>
      </c>
      <c r="M549">
        <v>7.1</v>
      </c>
      <c r="N549">
        <v>40918</v>
      </c>
      <c r="O549">
        <v>271.66</v>
      </c>
      <c r="P549">
        <v>15109.84</v>
      </c>
      <c r="Q549"/>
      <c r="R549">
        <v>85.41</v>
      </c>
      <c r="S549">
        <v>1280.08</v>
      </c>
      <c r="T549"/>
      <c r="U549">
        <v>20724.06</v>
      </c>
      <c r="V549">
        <v>3447.15</v>
      </c>
      <c r="W549"/>
    </row>
    <row r="550" spans="1:23" ht="12.75">
      <c r="A550">
        <v>682</v>
      </c>
      <c r="B550" t="s">
        <v>749</v>
      </c>
      <c r="C550" t="s">
        <v>585</v>
      </c>
      <c r="F550">
        <v>36.76462</v>
      </c>
      <c r="G550">
        <v>-108.02682</v>
      </c>
      <c r="I550">
        <v>6765</v>
      </c>
      <c r="K550" s="3" t="s">
        <v>723</v>
      </c>
      <c r="L550" s="1">
        <v>22722</v>
      </c>
      <c r="M550">
        <v>7.1</v>
      </c>
      <c r="N550">
        <v>38677</v>
      </c>
      <c r="O550">
        <v>339.94</v>
      </c>
      <c r="P550">
        <v>14242.44</v>
      </c>
      <c r="Q550"/>
      <c r="R550">
        <v>110.92</v>
      </c>
      <c r="S550">
        <v>1107.11</v>
      </c>
      <c r="T550"/>
      <c r="U550">
        <v>20394.17</v>
      </c>
      <c r="V550">
        <v>2483.29</v>
      </c>
      <c r="W550"/>
    </row>
    <row r="551" spans="1:23" ht="12.75">
      <c r="A551">
        <v>683</v>
      </c>
      <c r="B551" t="s">
        <v>750</v>
      </c>
      <c r="C551" t="s">
        <v>585</v>
      </c>
      <c r="F551">
        <v>36.88031</v>
      </c>
      <c r="G551">
        <v>-108.15625</v>
      </c>
      <c r="I551">
        <v>6775</v>
      </c>
      <c r="K551" s="3" t="s">
        <v>723</v>
      </c>
      <c r="L551" s="1"/>
      <c r="M551">
        <v>7.3</v>
      </c>
      <c r="N551">
        <v>28075</v>
      </c>
      <c r="O551">
        <v>297</v>
      </c>
      <c r="P551">
        <v>10571</v>
      </c>
      <c r="Q551"/>
      <c r="R551">
        <v>82</v>
      </c>
      <c r="S551">
        <v>988</v>
      </c>
      <c r="T551"/>
      <c r="U551">
        <v>16100</v>
      </c>
      <c r="V551">
        <v>539</v>
      </c>
      <c r="W551"/>
    </row>
    <row r="552" spans="1:23" ht="12.75">
      <c r="A552">
        <v>684</v>
      </c>
      <c r="B552" t="s">
        <v>751</v>
      </c>
      <c r="C552" t="s">
        <v>585</v>
      </c>
      <c r="F552">
        <v>36.75888</v>
      </c>
      <c r="G552">
        <v>-107.78272</v>
      </c>
      <c r="I552">
        <v>6800</v>
      </c>
      <c r="K552" s="3" t="s">
        <v>723</v>
      </c>
      <c r="L552" s="1">
        <v>26345</v>
      </c>
      <c r="M552">
        <v>8.2</v>
      </c>
      <c r="N552">
        <v>14546</v>
      </c>
      <c r="O552">
        <v>372</v>
      </c>
      <c r="P552">
        <v>4280</v>
      </c>
      <c r="Q552">
        <v>15</v>
      </c>
      <c r="R552">
        <v>78</v>
      </c>
      <c r="S552">
        <v>671</v>
      </c>
      <c r="T552"/>
      <c r="U552">
        <v>480</v>
      </c>
      <c r="V552">
        <v>8991</v>
      </c>
      <c r="W552"/>
    </row>
    <row r="553" spans="1:23" ht="12.75">
      <c r="A553">
        <v>685</v>
      </c>
      <c r="B553" t="s">
        <v>752</v>
      </c>
      <c r="C553" t="s">
        <v>585</v>
      </c>
      <c r="F553">
        <v>36.76685</v>
      </c>
      <c r="G553">
        <v>-107.49876</v>
      </c>
      <c r="I553">
        <v>6830</v>
      </c>
      <c r="K553" s="3" t="s">
        <v>723</v>
      </c>
      <c r="L553" s="1">
        <v>29437</v>
      </c>
      <c r="M553">
        <v>7.3</v>
      </c>
      <c r="N553">
        <v>637.888</v>
      </c>
      <c r="O553">
        <v>106.647</v>
      </c>
      <c r="P553">
        <v>45.8482</v>
      </c>
      <c r="Q553"/>
      <c r="R553">
        <v>6.9769</v>
      </c>
      <c r="S553">
        <v>344.858</v>
      </c>
      <c r="T553"/>
      <c r="U553">
        <v>55.8152</v>
      </c>
      <c r="V553">
        <v>31</v>
      </c>
      <c r="W553"/>
    </row>
    <row r="554" spans="1:23" ht="12.75">
      <c r="A554">
        <v>686</v>
      </c>
      <c r="B554" t="s">
        <v>753</v>
      </c>
      <c r="C554" t="s">
        <v>585</v>
      </c>
      <c r="F554">
        <v>36.41827</v>
      </c>
      <c r="G554">
        <v>-107.20695</v>
      </c>
      <c r="I554">
        <v>7207</v>
      </c>
      <c r="K554" s="3" t="s">
        <v>723</v>
      </c>
      <c r="L554" s="1">
        <v>36977</v>
      </c>
      <c r="M554">
        <v>6.74</v>
      </c>
      <c r="N554">
        <v>2177</v>
      </c>
      <c r="O554">
        <v>25</v>
      </c>
      <c r="P554">
        <v>562</v>
      </c>
      <c r="Q554"/>
      <c r="R554">
        <v>4</v>
      </c>
      <c r="S554">
        <v>568</v>
      </c>
      <c r="T554"/>
      <c r="U554">
        <v>1000</v>
      </c>
      <c r="V554">
        <v>14</v>
      </c>
      <c r="W554"/>
    </row>
    <row r="555" spans="1:23" ht="12.75">
      <c r="A555">
        <v>746</v>
      </c>
      <c r="B555" s="20" t="s">
        <v>875</v>
      </c>
      <c r="C555" s="19" t="s">
        <v>785</v>
      </c>
      <c r="F555">
        <v>36.3387</v>
      </c>
      <c r="G555">
        <v>-107.212</v>
      </c>
      <c r="H555" s="20" t="s">
        <v>815</v>
      </c>
      <c r="I555">
        <v>5265</v>
      </c>
      <c r="J555">
        <v>6933</v>
      </c>
      <c r="K555" s="23" t="s">
        <v>723</v>
      </c>
      <c r="L555" s="1">
        <v>32065</v>
      </c>
      <c r="M555" s="20">
        <v>8.93</v>
      </c>
      <c r="N555" s="20">
        <v>9500</v>
      </c>
      <c r="O555" s="20">
        <v>10</v>
      </c>
      <c r="P555" s="20">
        <v>3280</v>
      </c>
      <c r="Q555"/>
      <c r="R555" s="20">
        <v>0</v>
      </c>
      <c r="S555" s="20">
        <v>2770</v>
      </c>
      <c r="T555"/>
      <c r="U555" s="20">
        <v>3320</v>
      </c>
      <c r="V555" s="20">
        <v>0</v>
      </c>
      <c r="W555"/>
    </row>
    <row r="556" spans="1:23" ht="12.75">
      <c r="A556">
        <v>319</v>
      </c>
      <c r="B556" s="3" t="s">
        <v>163</v>
      </c>
      <c r="C556" s="2" t="s">
        <v>264</v>
      </c>
      <c r="F556">
        <v>35.5725</v>
      </c>
      <c r="G556">
        <v>-108.006111111111</v>
      </c>
      <c r="H556" t="s">
        <v>394</v>
      </c>
      <c r="I556">
        <v>830</v>
      </c>
      <c r="J556">
        <v>7380</v>
      </c>
      <c r="K556" s="3" t="s">
        <v>561</v>
      </c>
      <c r="L556" s="14">
        <v>23705</v>
      </c>
      <c r="M556" s="3">
        <v>7.1</v>
      </c>
      <c r="N556" s="3">
        <v>1400</v>
      </c>
      <c r="O556" s="3">
        <v>380</v>
      </c>
      <c r="P556" s="3">
        <v>69</v>
      </c>
      <c r="Q556" s="3">
        <v>5</v>
      </c>
      <c r="R556" s="3">
        <v>74</v>
      </c>
      <c r="S556" s="3">
        <v>31</v>
      </c>
      <c r="T556" s="3">
        <v>0</v>
      </c>
      <c r="U556" s="3">
        <v>14</v>
      </c>
      <c r="V556" s="3">
        <v>1300</v>
      </c>
      <c r="W556"/>
    </row>
    <row r="557" spans="1:23" ht="12.75">
      <c r="A557">
        <v>687</v>
      </c>
      <c r="B557" t="s">
        <v>754</v>
      </c>
      <c r="C557" t="s">
        <v>585</v>
      </c>
      <c r="F557">
        <v>36.69307</v>
      </c>
      <c r="G557">
        <v>-108.10782</v>
      </c>
      <c r="I557">
        <v>1304</v>
      </c>
      <c r="K557" s="3" t="s">
        <v>755</v>
      </c>
      <c r="L557" s="1">
        <v>21143</v>
      </c>
      <c r="M557">
        <v>7.2</v>
      </c>
      <c r="N557">
        <v>38861</v>
      </c>
      <c r="O557">
        <v>700.75</v>
      </c>
      <c r="P557">
        <v>14117.88</v>
      </c>
      <c r="Q557"/>
      <c r="R557">
        <v>261.37</v>
      </c>
      <c r="S557">
        <v>50.42</v>
      </c>
      <c r="T557"/>
      <c r="U557">
        <v>23717.42</v>
      </c>
      <c r="V557">
        <v>13.38</v>
      </c>
      <c r="W557"/>
    </row>
    <row r="558" spans="1:23" ht="12.75">
      <c r="A558">
        <v>688</v>
      </c>
      <c r="B558" t="s">
        <v>756</v>
      </c>
      <c r="C558" t="s">
        <v>585</v>
      </c>
      <c r="F558">
        <v>36.69171</v>
      </c>
      <c r="G558">
        <v>-107.76253</v>
      </c>
      <c r="I558">
        <v>1435</v>
      </c>
      <c r="K558" s="3" t="s">
        <v>755</v>
      </c>
      <c r="L558" s="1">
        <v>28661</v>
      </c>
      <c r="M558">
        <v>9.6</v>
      </c>
      <c r="N558">
        <v>10695</v>
      </c>
      <c r="O558">
        <v>123.244</v>
      </c>
      <c r="P558">
        <v>3159.91</v>
      </c>
      <c r="Q558"/>
      <c r="R558">
        <v>10.102</v>
      </c>
      <c r="S558">
        <v>24.2448</v>
      </c>
      <c r="T558">
        <v>5</v>
      </c>
      <c r="U558">
        <v>56.5712</v>
      </c>
      <c r="V558">
        <v>7071</v>
      </c>
      <c r="W558"/>
    </row>
    <row r="559" spans="1:23" ht="12.75">
      <c r="A559">
        <v>689</v>
      </c>
      <c r="B559" t="s">
        <v>756</v>
      </c>
      <c r="C559" t="s">
        <v>585</v>
      </c>
      <c r="F559">
        <v>36.69171</v>
      </c>
      <c r="G559">
        <v>-107.76253</v>
      </c>
      <c r="I559">
        <v>1435</v>
      </c>
      <c r="K559" s="3" t="s">
        <v>755</v>
      </c>
      <c r="L559" s="1">
        <v>27571</v>
      </c>
      <c r="M559">
        <v>7.8</v>
      </c>
      <c r="N559">
        <v>10110.1</v>
      </c>
      <c r="O559">
        <v>129.254</v>
      </c>
      <c r="P559">
        <v>3553.49</v>
      </c>
      <c r="Q559"/>
      <c r="R559">
        <v>6.0588</v>
      </c>
      <c r="S559">
        <v>44.4312</v>
      </c>
      <c r="T559"/>
      <c r="U559">
        <v>28.2744</v>
      </c>
      <c r="V559">
        <v>7663</v>
      </c>
      <c r="W559"/>
    </row>
    <row r="560" spans="1:23" ht="12.75">
      <c r="A560">
        <v>690</v>
      </c>
      <c r="B560" t="s">
        <v>756</v>
      </c>
      <c r="C560" t="s">
        <v>585</v>
      </c>
      <c r="F560">
        <v>36.69171</v>
      </c>
      <c r="G560">
        <v>-107.76253</v>
      </c>
      <c r="I560">
        <v>1435</v>
      </c>
      <c r="K560" s="3" t="s">
        <v>755</v>
      </c>
      <c r="L560" s="1">
        <v>24250</v>
      </c>
      <c r="M560">
        <v>7.75</v>
      </c>
      <c r="N560">
        <v>10641</v>
      </c>
      <c r="O560">
        <v>417.127</v>
      </c>
      <c r="P560">
        <v>4674.59</v>
      </c>
      <c r="Q560"/>
      <c r="R560">
        <v>61.7178</v>
      </c>
      <c r="S560">
        <v>77.6793</v>
      </c>
      <c r="T560"/>
      <c r="U560">
        <v>276.666</v>
      </c>
      <c r="V560">
        <v>10657</v>
      </c>
      <c r="W560"/>
    </row>
    <row r="561" spans="1:23" ht="12.75">
      <c r="A561">
        <v>691</v>
      </c>
      <c r="B561" t="s">
        <v>757</v>
      </c>
      <c r="C561" t="s">
        <v>585</v>
      </c>
      <c r="F561">
        <v>36.70971</v>
      </c>
      <c r="G561">
        <v>-108.12464</v>
      </c>
      <c r="I561">
        <v>1435</v>
      </c>
      <c r="K561" s="3" t="s">
        <v>755</v>
      </c>
      <c r="L561" s="1">
        <v>20444</v>
      </c>
      <c r="M561">
        <v>7.4</v>
      </c>
      <c r="N561">
        <v>42597</v>
      </c>
      <c r="O561">
        <v>458.88</v>
      </c>
      <c r="P561">
        <v>15842.02</v>
      </c>
      <c r="Q561"/>
      <c r="R561">
        <v>197.25</v>
      </c>
      <c r="S561">
        <v>698.03</v>
      </c>
      <c r="T561"/>
      <c r="U561">
        <v>25368.08</v>
      </c>
      <c r="V561">
        <v>33.73</v>
      </c>
      <c r="W561"/>
    </row>
    <row r="562" spans="1:23" ht="12.75">
      <c r="A562">
        <v>692</v>
      </c>
      <c r="B562" t="s">
        <v>758</v>
      </c>
      <c r="C562" t="s">
        <v>585</v>
      </c>
      <c r="F562">
        <v>36.62141</v>
      </c>
      <c r="G562">
        <v>-108.16646</v>
      </c>
      <c r="I562">
        <v>1487</v>
      </c>
      <c r="K562" s="3" t="s">
        <v>755</v>
      </c>
      <c r="L562" s="1">
        <v>20489</v>
      </c>
      <c r="M562">
        <v>7.4</v>
      </c>
      <c r="N562">
        <v>55595</v>
      </c>
      <c r="O562">
        <v>742.56</v>
      </c>
      <c r="P562">
        <v>20515.04</v>
      </c>
      <c r="Q562"/>
      <c r="R562">
        <v>269.36</v>
      </c>
      <c r="S562">
        <v>812.24</v>
      </c>
      <c r="T562"/>
      <c r="U562">
        <v>33190.56</v>
      </c>
      <c r="V562">
        <v>65.52</v>
      </c>
      <c r="W562"/>
    </row>
    <row r="563" spans="1:23" ht="12.75">
      <c r="A563">
        <v>693</v>
      </c>
      <c r="B563" t="s">
        <v>759</v>
      </c>
      <c r="C563" t="s">
        <v>585</v>
      </c>
      <c r="F563">
        <v>36.61686</v>
      </c>
      <c r="G563">
        <v>-107.9312</v>
      </c>
      <c r="I563">
        <v>1858</v>
      </c>
      <c r="K563" s="3" t="s">
        <v>755</v>
      </c>
      <c r="L563" s="1">
        <v>20873</v>
      </c>
      <c r="M563">
        <v>7.5</v>
      </c>
      <c r="N563">
        <v>40036</v>
      </c>
      <c r="O563">
        <v>208.48</v>
      </c>
      <c r="P563">
        <v>15148.25</v>
      </c>
      <c r="Q563"/>
      <c r="R563">
        <v>32.86</v>
      </c>
      <c r="S563">
        <v>2055.03</v>
      </c>
      <c r="T563"/>
      <c r="U563">
        <v>22578.6</v>
      </c>
      <c r="V563">
        <v>13.35</v>
      </c>
      <c r="W563"/>
    </row>
    <row r="564" spans="1:23" ht="12.75">
      <c r="A564">
        <v>694</v>
      </c>
      <c r="B564" t="s">
        <v>760</v>
      </c>
      <c r="C564" t="s">
        <v>585</v>
      </c>
      <c r="F564">
        <v>36.70011</v>
      </c>
      <c r="G564">
        <v>-107.8493</v>
      </c>
      <c r="I564">
        <v>1975</v>
      </c>
      <c r="K564" s="3" t="s">
        <v>755</v>
      </c>
      <c r="L564" s="1">
        <v>20941</v>
      </c>
      <c r="M564">
        <v>7.5</v>
      </c>
      <c r="N564">
        <v>5434</v>
      </c>
      <c r="O564">
        <v>445.66</v>
      </c>
      <c r="P564">
        <v>1234.36</v>
      </c>
      <c r="Q564"/>
      <c r="R564">
        <v>21.13</v>
      </c>
      <c r="S564">
        <v>110.66</v>
      </c>
      <c r="T564"/>
      <c r="U564">
        <v>57.34</v>
      </c>
      <c r="V564">
        <v>3565.26</v>
      </c>
      <c r="W564"/>
    </row>
    <row r="565" spans="1:23" ht="12.75">
      <c r="A565">
        <v>695</v>
      </c>
      <c r="B565" t="s">
        <v>761</v>
      </c>
      <c r="C565" t="s">
        <v>585</v>
      </c>
      <c r="F565">
        <v>36.62114</v>
      </c>
      <c r="G565">
        <v>-107.73509</v>
      </c>
      <c r="I565">
        <v>2150</v>
      </c>
      <c r="K565" s="3" t="s">
        <v>755</v>
      </c>
      <c r="L565" s="1">
        <v>20951</v>
      </c>
      <c r="M565">
        <v>7.9</v>
      </c>
      <c r="N565">
        <v>5667</v>
      </c>
      <c r="O565">
        <v>298.78</v>
      </c>
      <c r="P565">
        <v>1474.8</v>
      </c>
      <c r="Q565"/>
      <c r="R565">
        <v>18.11</v>
      </c>
      <c r="S565">
        <v>122.73</v>
      </c>
      <c r="T565"/>
      <c r="U565">
        <v>50.3</v>
      </c>
      <c r="V565">
        <v>3703.09</v>
      </c>
      <c r="W565"/>
    </row>
    <row r="566" spans="1:23" ht="12.75">
      <c r="A566">
        <v>696</v>
      </c>
      <c r="B566" t="s">
        <v>762</v>
      </c>
      <c r="C566" t="s">
        <v>585</v>
      </c>
      <c r="F566">
        <v>36.63688</v>
      </c>
      <c r="G566">
        <v>-107.88854</v>
      </c>
      <c r="I566">
        <v>2200</v>
      </c>
      <c r="K566" s="3" t="s">
        <v>755</v>
      </c>
      <c r="L566" s="1">
        <v>22728</v>
      </c>
      <c r="M566">
        <v>8.15</v>
      </c>
      <c r="N566">
        <v>31217</v>
      </c>
      <c r="O566">
        <v>73.51</v>
      </c>
      <c r="P566">
        <v>11453.58</v>
      </c>
      <c r="Q566"/>
      <c r="R566">
        <v>52.07</v>
      </c>
      <c r="S566">
        <v>4138.11</v>
      </c>
      <c r="T566">
        <v>144.98</v>
      </c>
      <c r="U566">
        <v>15350.74</v>
      </c>
      <c r="V566">
        <v>4.08</v>
      </c>
      <c r="W566"/>
    </row>
    <row r="567" spans="1:23" ht="12.75">
      <c r="A567">
        <v>697</v>
      </c>
      <c r="B567" t="s">
        <v>763</v>
      </c>
      <c r="C567" t="s">
        <v>585</v>
      </c>
      <c r="F567">
        <v>36.29243</v>
      </c>
      <c r="G567">
        <v>-107.36399</v>
      </c>
      <c r="I567">
        <v>2425</v>
      </c>
      <c r="K567" s="3" t="s">
        <v>755</v>
      </c>
      <c r="L567" s="1">
        <v>20981</v>
      </c>
      <c r="M567">
        <v>6.8</v>
      </c>
      <c r="N567">
        <v>27263</v>
      </c>
      <c r="O567">
        <v>431</v>
      </c>
      <c r="P567">
        <v>10132</v>
      </c>
      <c r="Q567"/>
      <c r="R567">
        <v>101</v>
      </c>
      <c r="S567">
        <v>1000</v>
      </c>
      <c r="T567"/>
      <c r="U567">
        <v>16100</v>
      </c>
      <c r="V567">
        <v>7</v>
      </c>
      <c r="W567"/>
    </row>
    <row r="568" spans="1:23" ht="12.75">
      <c r="A568">
        <v>698</v>
      </c>
      <c r="B568" t="s">
        <v>764</v>
      </c>
      <c r="C568" t="s">
        <v>585</v>
      </c>
      <c r="F568">
        <v>36.77832</v>
      </c>
      <c r="G568">
        <v>-107.76279</v>
      </c>
      <c r="I568">
        <v>2611</v>
      </c>
      <c r="K568" s="3" t="s">
        <v>755</v>
      </c>
      <c r="L568" s="1">
        <v>21414</v>
      </c>
      <c r="M568">
        <v>7.6</v>
      </c>
      <c r="N568">
        <v>12251</v>
      </c>
      <c r="O568">
        <v>184.18</v>
      </c>
      <c r="P568">
        <v>3687.73</v>
      </c>
      <c r="Q568"/>
      <c r="R568">
        <v>41.49</v>
      </c>
      <c r="S568">
        <v>228.71</v>
      </c>
      <c r="T568"/>
      <c r="U568">
        <v>40.48</v>
      </c>
      <c r="V568">
        <v>8068.68</v>
      </c>
      <c r="W568"/>
    </row>
    <row r="569" spans="1:23" ht="12.75">
      <c r="A569">
        <v>699</v>
      </c>
      <c r="B569" t="s">
        <v>765</v>
      </c>
      <c r="C569" t="s">
        <v>585</v>
      </c>
      <c r="F569">
        <v>36.33013</v>
      </c>
      <c r="G569">
        <v>-106.89941</v>
      </c>
      <c r="I569">
        <v>2630</v>
      </c>
      <c r="K569" s="3" t="s">
        <v>755</v>
      </c>
      <c r="L569" s="1">
        <v>21696</v>
      </c>
      <c r="M569">
        <v>8.2</v>
      </c>
      <c r="N569">
        <v>8816</v>
      </c>
      <c r="O569">
        <v>91</v>
      </c>
      <c r="P569">
        <v>3474</v>
      </c>
      <c r="Q569"/>
      <c r="R569">
        <v>14</v>
      </c>
      <c r="S569">
        <v>3640</v>
      </c>
      <c r="T569">
        <v>48</v>
      </c>
      <c r="U569">
        <v>3360</v>
      </c>
      <c r="V569">
        <v>36</v>
      </c>
      <c r="W569"/>
    </row>
    <row r="570" spans="1:23" ht="12.75">
      <c r="A570">
        <v>700</v>
      </c>
      <c r="B570" t="s">
        <v>766</v>
      </c>
      <c r="C570" t="s">
        <v>585</v>
      </c>
      <c r="F570">
        <v>36.80135</v>
      </c>
      <c r="G570">
        <v>-107.84207</v>
      </c>
      <c r="I570">
        <v>2992</v>
      </c>
      <c r="K570" s="3" t="s">
        <v>755</v>
      </c>
      <c r="L570" s="1">
        <v>27451</v>
      </c>
      <c r="M570"/>
      <c r="N570">
        <v>7490</v>
      </c>
      <c r="O570">
        <v>45</v>
      </c>
      <c r="P570">
        <v>2907</v>
      </c>
      <c r="Q570">
        <v>16</v>
      </c>
      <c r="R570">
        <v>9</v>
      </c>
      <c r="S570">
        <v>842</v>
      </c>
      <c r="T570">
        <v>96</v>
      </c>
      <c r="U570">
        <v>4000</v>
      </c>
      <c r="V570">
        <v>2</v>
      </c>
      <c r="W570"/>
    </row>
    <row r="571" spans="1:23" ht="12.75">
      <c r="A571">
        <v>701</v>
      </c>
      <c r="B571" t="s">
        <v>767</v>
      </c>
      <c r="C571" t="s">
        <v>585</v>
      </c>
      <c r="F571">
        <v>36.31469</v>
      </c>
      <c r="G571">
        <v>-107.1815</v>
      </c>
      <c r="I571">
        <v>3130</v>
      </c>
      <c r="K571" s="3" t="s">
        <v>755</v>
      </c>
      <c r="L571" s="1">
        <v>21200</v>
      </c>
      <c r="M571">
        <v>10.4</v>
      </c>
      <c r="N571">
        <v>5239</v>
      </c>
      <c r="O571">
        <v>19.15</v>
      </c>
      <c r="P571">
        <v>1855.73</v>
      </c>
      <c r="Q571"/>
      <c r="R571">
        <v>4.03</v>
      </c>
      <c r="S571">
        <v>501.98</v>
      </c>
      <c r="T571">
        <v>539.28</v>
      </c>
      <c r="U571">
        <v>1019.09</v>
      </c>
      <c r="V571">
        <v>1300.32</v>
      </c>
      <c r="W571"/>
    </row>
    <row r="572" spans="1:23" ht="12.75">
      <c r="A572">
        <v>702</v>
      </c>
      <c r="B572" t="s">
        <v>768</v>
      </c>
      <c r="C572" t="s">
        <v>585</v>
      </c>
      <c r="F572">
        <v>36.39504</v>
      </c>
      <c r="G572">
        <v>-107.34175</v>
      </c>
      <c r="I572">
        <v>3160</v>
      </c>
      <c r="K572" s="3" t="s">
        <v>755</v>
      </c>
      <c r="L572" s="1">
        <v>25758</v>
      </c>
      <c r="M572">
        <v>7.9</v>
      </c>
      <c r="N572">
        <v>35879</v>
      </c>
      <c r="O572">
        <v>425</v>
      </c>
      <c r="P572">
        <v>13415</v>
      </c>
      <c r="Q572">
        <v>140</v>
      </c>
      <c r="R572">
        <v>119</v>
      </c>
      <c r="S572">
        <v>1574</v>
      </c>
      <c r="T572"/>
      <c r="U572">
        <v>21000</v>
      </c>
      <c r="V572">
        <v>5</v>
      </c>
      <c r="W572"/>
    </row>
    <row r="573" spans="1:23" ht="12.75">
      <c r="A573">
        <v>703</v>
      </c>
      <c r="B573" t="s">
        <v>769</v>
      </c>
      <c r="C573" t="s">
        <v>585</v>
      </c>
      <c r="F573">
        <v>36.45413</v>
      </c>
      <c r="G573">
        <v>-107.36188</v>
      </c>
      <c r="I573">
        <v>3170</v>
      </c>
      <c r="K573" s="3" t="s">
        <v>755</v>
      </c>
      <c r="L573" s="1">
        <v>20858</v>
      </c>
      <c r="M573">
        <v>7.5</v>
      </c>
      <c r="N573">
        <v>32285</v>
      </c>
      <c r="O573">
        <v>144.38</v>
      </c>
      <c r="P573">
        <v>12516.35</v>
      </c>
      <c r="Q573"/>
      <c r="R573">
        <v>47.1</v>
      </c>
      <c r="S573">
        <v>1525.76</v>
      </c>
      <c r="T573"/>
      <c r="U573">
        <v>18739.2</v>
      </c>
      <c r="V573">
        <v>87.04</v>
      </c>
      <c r="W573"/>
    </row>
    <row r="574" spans="1:23" ht="12.75">
      <c r="A574">
        <v>704</v>
      </c>
      <c r="B574" t="s">
        <v>770</v>
      </c>
      <c r="C574" t="s">
        <v>585</v>
      </c>
      <c r="F574">
        <v>36.44542</v>
      </c>
      <c r="G574">
        <v>-107.08874</v>
      </c>
      <c r="I574">
        <v>4050</v>
      </c>
      <c r="K574" s="3" t="s">
        <v>755</v>
      </c>
      <c r="L574" s="1">
        <v>22785</v>
      </c>
      <c r="M574">
        <v>7</v>
      </c>
      <c r="N574">
        <v>25732</v>
      </c>
      <c r="O574">
        <v>505.42</v>
      </c>
      <c r="P574">
        <v>9184.25</v>
      </c>
      <c r="Q574"/>
      <c r="R574">
        <v>94.77</v>
      </c>
      <c r="S574">
        <v>1491.82</v>
      </c>
      <c r="T574"/>
      <c r="U574">
        <v>14453.5</v>
      </c>
      <c r="V574">
        <v>3.06</v>
      </c>
      <c r="W574"/>
    </row>
    <row r="575" spans="1:23" ht="12.75">
      <c r="A575">
        <v>705</v>
      </c>
      <c r="B575" t="s">
        <v>771</v>
      </c>
      <c r="C575" t="s">
        <v>585</v>
      </c>
      <c r="F575">
        <v>36.17771</v>
      </c>
      <c r="G575">
        <v>-107.46288</v>
      </c>
      <c r="I575">
        <v>5513</v>
      </c>
      <c r="K575" s="3" t="s">
        <v>755</v>
      </c>
      <c r="L575" s="1"/>
      <c r="M575">
        <v>8.1</v>
      </c>
      <c r="N575">
        <v>17313</v>
      </c>
      <c r="O575">
        <v>262</v>
      </c>
      <c r="P575">
        <v>6476</v>
      </c>
      <c r="Q575"/>
      <c r="R575">
        <v>25</v>
      </c>
      <c r="S575">
        <v>85</v>
      </c>
      <c r="T575"/>
      <c r="U575">
        <v>10385</v>
      </c>
      <c r="V575">
        <v>123</v>
      </c>
      <c r="W575"/>
    </row>
    <row r="576" spans="1:23" ht="12.75">
      <c r="A576">
        <v>706</v>
      </c>
      <c r="B576" t="s">
        <v>771</v>
      </c>
      <c r="C576" t="s">
        <v>585</v>
      </c>
      <c r="F576">
        <v>36.17771</v>
      </c>
      <c r="G576">
        <v>-107.46288</v>
      </c>
      <c r="I576">
        <v>5513</v>
      </c>
      <c r="K576" s="3" t="s">
        <v>755</v>
      </c>
      <c r="L576" s="1"/>
      <c r="M576">
        <v>7.5</v>
      </c>
      <c r="N576">
        <v>16765</v>
      </c>
      <c r="O576">
        <v>247</v>
      </c>
      <c r="P576">
        <v>6281</v>
      </c>
      <c r="Q576"/>
      <c r="R576">
        <v>23</v>
      </c>
      <c r="S576">
        <v>170</v>
      </c>
      <c r="T576"/>
      <c r="U576">
        <v>9989</v>
      </c>
      <c r="V576">
        <v>141</v>
      </c>
      <c r="W576"/>
    </row>
    <row r="577" spans="1:23" ht="12.75">
      <c r="A577">
        <v>707</v>
      </c>
      <c r="B577" t="s">
        <v>772</v>
      </c>
      <c r="C577" t="s">
        <v>585</v>
      </c>
      <c r="F577">
        <v>36.58248</v>
      </c>
      <c r="G577">
        <v>-107.11803</v>
      </c>
      <c r="I577">
        <v>6110</v>
      </c>
      <c r="K577" s="3" t="s">
        <v>755</v>
      </c>
      <c r="L577" s="1">
        <v>21422</v>
      </c>
      <c r="M577">
        <v>6.9</v>
      </c>
      <c r="N577">
        <v>7627</v>
      </c>
      <c r="O577">
        <v>17.14</v>
      </c>
      <c r="P577">
        <v>3029.04</v>
      </c>
      <c r="Q577"/>
      <c r="R577">
        <v>14.11</v>
      </c>
      <c r="S577">
        <v>2250.86</v>
      </c>
      <c r="T577"/>
      <c r="U577">
        <v>3366.72</v>
      </c>
      <c r="V577">
        <v>91.73</v>
      </c>
      <c r="W577"/>
    </row>
    <row r="578" spans="1:23" ht="12.75">
      <c r="A578">
        <v>708</v>
      </c>
      <c r="B578" t="s">
        <v>773</v>
      </c>
      <c r="C578" t="s">
        <v>585</v>
      </c>
      <c r="F578">
        <v>36.47468</v>
      </c>
      <c r="G578">
        <v>-107.09066</v>
      </c>
      <c r="I578">
        <v>6380</v>
      </c>
      <c r="K578" s="3" t="s">
        <v>755</v>
      </c>
      <c r="L578" s="1">
        <v>21422</v>
      </c>
      <c r="M578">
        <v>6.9</v>
      </c>
      <c r="N578">
        <v>12743</v>
      </c>
      <c r="O578">
        <v>126.5</v>
      </c>
      <c r="P578">
        <v>4849.5</v>
      </c>
      <c r="Q578"/>
      <c r="R578">
        <v>36.43</v>
      </c>
      <c r="S578">
        <v>1752.78</v>
      </c>
      <c r="T578"/>
      <c r="U578">
        <v>6578</v>
      </c>
      <c r="V578">
        <v>289.43</v>
      </c>
      <c r="W578"/>
    </row>
    <row r="579" spans="1:23" ht="12.75">
      <c r="A579">
        <v>709</v>
      </c>
      <c r="B579" t="s">
        <v>592</v>
      </c>
      <c r="C579" t="s">
        <v>585</v>
      </c>
      <c r="F579">
        <v>36.32208</v>
      </c>
      <c r="G579">
        <v>-107.66532</v>
      </c>
      <c r="I579">
        <v>6940</v>
      </c>
      <c r="K579" s="3" t="s">
        <v>755</v>
      </c>
      <c r="L579" s="1">
        <v>20913</v>
      </c>
      <c r="M579">
        <v>7.8</v>
      </c>
      <c r="N579">
        <v>83100</v>
      </c>
      <c r="O579">
        <v>2020</v>
      </c>
      <c r="P579">
        <v>29700</v>
      </c>
      <c r="Q579"/>
      <c r="R579">
        <v>825</v>
      </c>
      <c r="S579">
        <v>114</v>
      </c>
      <c r="T579"/>
      <c r="U579">
        <v>47000</v>
      </c>
      <c r="V579">
        <v>4420</v>
      </c>
      <c r="W579"/>
    </row>
    <row r="580" spans="1:23" ht="12.75">
      <c r="A580">
        <v>710</v>
      </c>
      <c r="B580" t="s">
        <v>774</v>
      </c>
      <c r="C580" t="s">
        <v>585</v>
      </c>
      <c r="F580">
        <v>36.37846</v>
      </c>
      <c r="G580">
        <v>-106.98891</v>
      </c>
      <c r="I580">
        <v>7441</v>
      </c>
      <c r="K580" s="3" t="s">
        <v>755</v>
      </c>
      <c r="L580" s="1">
        <v>36201</v>
      </c>
      <c r="M580">
        <v>6.54</v>
      </c>
      <c r="N580">
        <v>1839.48</v>
      </c>
      <c r="O580">
        <v>20</v>
      </c>
      <c r="P580">
        <v>1286</v>
      </c>
      <c r="Q580">
        <v>10</v>
      </c>
      <c r="R580">
        <v>0.8</v>
      </c>
      <c r="S580">
        <v>157</v>
      </c>
      <c r="T580"/>
      <c r="U580">
        <v>56</v>
      </c>
      <c r="V580">
        <v>5</v>
      </c>
      <c r="W580"/>
    </row>
    <row r="581" spans="1:23" ht="12.75">
      <c r="A581">
        <v>711</v>
      </c>
      <c r="B581" t="s">
        <v>775</v>
      </c>
      <c r="C581" t="s">
        <v>585</v>
      </c>
      <c r="F581">
        <v>36.81408</v>
      </c>
      <c r="G581">
        <v>-107.2631</v>
      </c>
      <c r="I581">
        <v>7450</v>
      </c>
      <c r="K581" s="3" t="s">
        <v>755</v>
      </c>
      <c r="L581" s="1">
        <v>27192</v>
      </c>
      <c r="M581">
        <v>7.8</v>
      </c>
      <c r="N581">
        <v>9821.18</v>
      </c>
      <c r="O581">
        <v>61.4453</v>
      </c>
      <c r="P581">
        <v>3626.28</v>
      </c>
      <c r="Q581"/>
      <c r="R581">
        <v>10.073</v>
      </c>
      <c r="S581">
        <v>1944.09</v>
      </c>
      <c r="T581"/>
      <c r="U581">
        <v>4532.85</v>
      </c>
      <c r="V581">
        <v>100</v>
      </c>
      <c r="W581"/>
    </row>
    <row r="582" spans="1:23" ht="12.75">
      <c r="A582">
        <v>747</v>
      </c>
      <c r="B582" s="20" t="s">
        <v>876</v>
      </c>
      <c r="C582" s="19" t="s">
        <v>785</v>
      </c>
      <c r="D582" s="19"/>
      <c r="E582" s="19"/>
      <c r="F582" s="19">
        <v>36.310212045812</v>
      </c>
      <c r="G582" s="19">
        <v>-107.485682946266</v>
      </c>
      <c r="H582" s="20" t="s">
        <v>817</v>
      </c>
      <c r="I582" s="19">
        <v>2143</v>
      </c>
      <c r="J582" s="19">
        <v>6605</v>
      </c>
      <c r="K582" s="23" t="s">
        <v>755</v>
      </c>
      <c r="L582" s="19" t="s">
        <v>818</v>
      </c>
      <c r="M582" s="20">
        <v>7.51</v>
      </c>
      <c r="N582" s="20">
        <v>2790</v>
      </c>
      <c r="O582" s="20">
        <v>60</v>
      </c>
      <c r="P582" s="20">
        <v>1147</v>
      </c>
      <c r="Q582" s="19"/>
      <c r="R582" s="19">
        <v>7</v>
      </c>
      <c r="S582" s="20">
        <v>305</v>
      </c>
      <c r="T582" s="19"/>
      <c r="U582" s="20">
        <v>119</v>
      </c>
      <c r="V582" s="20">
        <v>2150</v>
      </c>
      <c r="W582"/>
    </row>
    <row r="583" spans="1:23" ht="12.75">
      <c r="A583">
        <v>748</v>
      </c>
      <c r="B583" s="19" t="s">
        <v>878</v>
      </c>
      <c r="C583" s="19" t="s">
        <v>785</v>
      </c>
      <c r="D583" s="19"/>
      <c r="E583" s="19"/>
      <c r="F583" s="19">
        <v>36.2784181553906</v>
      </c>
      <c r="G583" s="19">
        <v>-107.069998817945</v>
      </c>
      <c r="H583" s="19" t="s">
        <v>820</v>
      </c>
      <c r="I583" s="19">
        <v>2987</v>
      </c>
      <c r="J583" s="19">
        <v>7086</v>
      </c>
      <c r="K583" s="23" t="s">
        <v>755</v>
      </c>
      <c r="L583" s="21">
        <v>33007</v>
      </c>
      <c r="M583" s="19">
        <v>7.98</v>
      </c>
      <c r="N583" s="19">
        <v>2005</v>
      </c>
      <c r="O583" s="19">
        <v>27</v>
      </c>
      <c r="P583" s="19">
        <v>600</v>
      </c>
      <c r="Q583" s="19"/>
      <c r="R583" s="19">
        <v>0</v>
      </c>
      <c r="S583" s="19">
        <v>854</v>
      </c>
      <c r="T583" s="19"/>
      <c r="U583" s="19">
        <v>355</v>
      </c>
      <c r="V583" s="19">
        <v>169</v>
      </c>
      <c r="W583"/>
    </row>
    <row r="584" spans="1:23" ht="12.75">
      <c r="A584">
        <v>749</v>
      </c>
      <c r="B584" s="19" t="s">
        <v>881</v>
      </c>
      <c r="C584" s="19" t="s">
        <v>785</v>
      </c>
      <c r="D584" s="19"/>
      <c r="E584" s="19"/>
      <c r="F584" s="19">
        <v>36.3451</v>
      </c>
      <c r="G584" s="19">
        <v>-107.07854</v>
      </c>
      <c r="H584" s="19" t="s">
        <v>822</v>
      </c>
      <c r="I584" s="19">
        <v>3100</v>
      </c>
      <c r="J584" s="19">
        <v>7115</v>
      </c>
      <c r="K584" s="23" t="s">
        <v>755</v>
      </c>
      <c r="L584" s="21">
        <v>32237</v>
      </c>
      <c r="M584" s="19">
        <v>7.9</v>
      </c>
      <c r="N584" s="19">
        <v>1260</v>
      </c>
      <c r="O584" s="19">
        <v>19</v>
      </c>
      <c r="P584" s="19">
        <v>366</v>
      </c>
      <c r="Q584" s="19"/>
      <c r="R584" s="19">
        <v>1</v>
      </c>
      <c r="S584" s="19">
        <v>356</v>
      </c>
      <c r="T584" s="19"/>
      <c r="U584" s="19">
        <v>21</v>
      </c>
      <c r="V584" s="19">
        <v>502</v>
      </c>
      <c r="W584"/>
    </row>
    <row r="585" spans="1:23" ht="12.75">
      <c r="A585">
        <v>750</v>
      </c>
      <c r="B585" s="19" t="s">
        <v>823</v>
      </c>
      <c r="C585" s="19" t="s">
        <v>785</v>
      </c>
      <c r="H585" t="s">
        <v>824</v>
      </c>
      <c r="I585">
        <v>3172</v>
      </c>
      <c r="K585" s="23" t="s">
        <v>755</v>
      </c>
      <c r="L585" s="1">
        <v>32154</v>
      </c>
      <c r="M585">
        <v>7.17</v>
      </c>
      <c r="N585">
        <v>4450</v>
      </c>
      <c r="O585">
        <v>123</v>
      </c>
      <c r="P585">
        <v>1290</v>
      </c>
      <c r="Q585"/>
      <c r="R585">
        <v>4</v>
      </c>
      <c r="S585">
        <v>163</v>
      </c>
      <c r="T585"/>
      <c r="U585">
        <v>31.5</v>
      </c>
      <c r="V585">
        <v>2840</v>
      </c>
      <c r="W585"/>
    </row>
    <row r="586" spans="1:23" ht="12.75">
      <c r="A586">
        <v>751</v>
      </c>
      <c r="B586" s="19" t="s">
        <v>880</v>
      </c>
      <c r="C586" s="19" t="s">
        <v>785</v>
      </c>
      <c r="F586">
        <v>36.3275300428743</v>
      </c>
      <c r="G586">
        <v>-107.141293253537</v>
      </c>
      <c r="H586" t="s">
        <v>826</v>
      </c>
      <c r="I586">
        <v>3226</v>
      </c>
      <c r="J586">
        <v>6936</v>
      </c>
      <c r="K586" s="23" t="s">
        <v>755</v>
      </c>
      <c r="L586" s="1">
        <v>32022</v>
      </c>
      <c r="M586">
        <v>8.69</v>
      </c>
      <c r="N586"/>
      <c r="O586">
        <v>5</v>
      </c>
      <c r="P586">
        <v>308</v>
      </c>
      <c r="Q586"/>
      <c r="R586">
        <v>1</v>
      </c>
      <c r="S586">
        <v>525</v>
      </c>
      <c r="T586">
        <v>22.8</v>
      </c>
      <c r="U586">
        <v>35.5</v>
      </c>
      <c r="V586">
        <v>162</v>
      </c>
      <c r="W586"/>
    </row>
    <row r="587" spans="1:23" ht="12.75">
      <c r="A587">
        <v>752</v>
      </c>
      <c r="B587" s="20" t="s">
        <v>846</v>
      </c>
      <c r="C587" s="19" t="s">
        <v>785</v>
      </c>
      <c r="F587">
        <v>36.35948987106</v>
      </c>
      <c r="G587">
        <v>-107.014224482912</v>
      </c>
      <c r="H587" s="20" t="s">
        <v>828</v>
      </c>
      <c r="I587">
        <v>3456</v>
      </c>
      <c r="J587">
        <v>7321</v>
      </c>
      <c r="K587" s="23" t="s">
        <v>755</v>
      </c>
      <c r="L587" s="1">
        <v>31307</v>
      </c>
      <c r="M587" s="20">
        <v>7.8</v>
      </c>
      <c r="N587">
        <v>28960</v>
      </c>
      <c r="O587" s="20">
        <v>210</v>
      </c>
      <c r="P587" s="20">
        <v>10564</v>
      </c>
      <c r="Q587" s="20">
        <v>45</v>
      </c>
      <c r="R587" s="20">
        <v>61</v>
      </c>
      <c r="S587" s="20">
        <v>2832</v>
      </c>
      <c r="T587"/>
      <c r="U587" s="20">
        <v>15222</v>
      </c>
      <c r="V587" s="20">
        <v>26</v>
      </c>
      <c r="W587"/>
    </row>
    <row r="588" spans="1:23" ht="12.75">
      <c r="A588">
        <v>753</v>
      </c>
      <c r="B588" s="20" t="s">
        <v>879</v>
      </c>
      <c r="C588" s="19" t="s">
        <v>785</v>
      </c>
      <c r="F588">
        <v>36.3493286897765</v>
      </c>
      <c r="G588">
        <v>-106.986913885685</v>
      </c>
      <c r="H588" s="20" t="s">
        <v>830</v>
      </c>
      <c r="I588">
        <v>3552</v>
      </c>
      <c r="J588">
        <v>7414</v>
      </c>
      <c r="K588" s="23" t="s">
        <v>755</v>
      </c>
      <c r="L588" s="1">
        <v>31307</v>
      </c>
      <c r="M588" s="20">
        <v>7.8</v>
      </c>
      <c r="N588">
        <v>14225</v>
      </c>
      <c r="O588" s="20">
        <v>161</v>
      </c>
      <c r="P588" s="20">
        <v>5018</v>
      </c>
      <c r="Q588" s="20">
        <v>29</v>
      </c>
      <c r="R588" s="20">
        <v>21</v>
      </c>
      <c r="S588" s="20">
        <v>2087</v>
      </c>
      <c r="T588"/>
      <c r="U588" s="20">
        <v>6883</v>
      </c>
      <c r="V588" s="20">
        <v>25</v>
      </c>
      <c r="W588"/>
    </row>
    <row r="589" spans="1:23" ht="12.75">
      <c r="A589">
        <v>754</v>
      </c>
      <c r="B589" s="19" t="s">
        <v>877</v>
      </c>
      <c r="C589" s="19" t="s">
        <v>785</v>
      </c>
      <c r="F589">
        <v>36.18261</v>
      </c>
      <c r="G589">
        <v>-106.98838</v>
      </c>
      <c r="H589" t="s">
        <v>832</v>
      </c>
      <c r="I589">
        <v>2859</v>
      </c>
      <c r="J589">
        <v>7328</v>
      </c>
      <c r="K589" s="23" t="s">
        <v>755</v>
      </c>
      <c r="L589" s="1">
        <v>31253</v>
      </c>
      <c r="M589">
        <v>7.1</v>
      </c>
      <c r="N589">
        <v>5782</v>
      </c>
      <c r="O589">
        <v>80</v>
      </c>
      <c r="P589">
        <v>2082</v>
      </c>
      <c r="Q589">
        <v>7</v>
      </c>
      <c r="R589">
        <v>24</v>
      </c>
      <c r="S589">
        <v>280</v>
      </c>
      <c r="T589">
        <v>0</v>
      </c>
      <c r="U589">
        <v>3184</v>
      </c>
      <c r="V589">
        <v>25</v>
      </c>
      <c r="W589"/>
    </row>
    <row r="590" spans="1:23" ht="12.75">
      <c r="A590">
        <v>320</v>
      </c>
      <c r="B590" s="3" t="s">
        <v>164</v>
      </c>
      <c r="C590" s="2" t="s">
        <v>264</v>
      </c>
      <c r="F590">
        <v>36.2491666666667</v>
      </c>
      <c r="G590">
        <v>-108.138611111111</v>
      </c>
      <c r="H590" t="s">
        <v>395</v>
      </c>
      <c r="I590">
        <v>394</v>
      </c>
      <c r="J590">
        <v>5965</v>
      </c>
      <c r="K590" s="3" t="s">
        <v>562</v>
      </c>
      <c r="L590" s="14">
        <v>27926</v>
      </c>
      <c r="M590" s="3">
        <v>10.9</v>
      </c>
      <c r="N590" s="3">
        <v>4220</v>
      </c>
      <c r="O590" s="3">
        <v>11</v>
      </c>
      <c r="P590" s="3">
        <v>1600</v>
      </c>
      <c r="Q590" s="3">
        <v>11</v>
      </c>
      <c r="R590" s="3">
        <v>0.4</v>
      </c>
      <c r="S590" s="3">
        <v>196</v>
      </c>
      <c r="T590" s="3">
        <v>3</v>
      </c>
      <c r="U590" s="3">
        <v>2300</v>
      </c>
      <c r="V590" s="3">
        <v>180</v>
      </c>
      <c r="W590"/>
    </row>
    <row r="591" spans="1:23" ht="12.75">
      <c r="A591">
        <v>321</v>
      </c>
      <c r="B591" s="3" t="s">
        <v>165</v>
      </c>
      <c r="C591" s="2" t="s">
        <v>264</v>
      </c>
      <c r="F591">
        <v>36.1394444444444</v>
      </c>
      <c r="G591">
        <v>-107.937777777778</v>
      </c>
      <c r="H591" t="s">
        <v>396</v>
      </c>
      <c r="I591">
        <v>285</v>
      </c>
      <c r="J591">
        <v>6245</v>
      </c>
      <c r="K591" s="3" t="s">
        <v>562</v>
      </c>
      <c r="L591" s="14">
        <v>28355</v>
      </c>
      <c r="M591" s="3">
        <v>9.1</v>
      </c>
      <c r="N591" s="3">
        <v>1870</v>
      </c>
      <c r="O591" s="3">
        <v>2.5</v>
      </c>
      <c r="P591" s="3">
        <v>730</v>
      </c>
      <c r="Q591" s="3">
        <v>4</v>
      </c>
      <c r="R591" s="3">
        <v>0.7</v>
      </c>
      <c r="S591" s="3">
        <v>660</v>
      </c>
      <c r="T591" s="3">
        <v>300</v>
      </c>
      <c r="U591" s="3">
        <v>110</v>
      </c>
      <c r="V591" s="3">
        <v>370</v>
      </c>
      <c r="W591"/>
    </row>
    <row r="592" spans="1:23" ht="12.75">
      <c r="A592">
        <v>322</v>
      </c>
      <c r="B592" s="3" t="s">
        <v>166</v>
      </c>
      <c r="C592" s="2" t="s">
        <v>264</v>
      </c>
      <c r="F592">
        <v>36.1394444444444</v>
      </c>
      <c r="G592">
        <v>-107.937777777778</v>
      </c>
      <c r="H592" t="s">
        <v>396</v>
      </c>
      <c r="I592">
        <v>285</v>
      </c>
      <c r="J592">
        <v>6245</v>
      </c>
      <c r="K592" s="3" t="s">
        <v>562</v>
      </c>
      <c r="L592" s="14">
        <v>28544</v>
      </c>
      <c r="M592" s="3">
        <v>9.2</v>
      </c>
      <c r="N592" s="3">
        <v>2010</v>
      </c>
      <c r="O592" s="3">
        <v>4.9</v>
      </c>
      <c r="P592" s="3">
        <v>800</v>
      </c>
      <c r="Q592" s="3">
        <v>3.6</v>
      </c>
      <c r="R592" s="3">
        <v>0.8</v>
      </c>
      <c r="S592" s="3">
        <v>992</v>
      </c>
      <c r="T592" s="3">
        <v>181</v>
      </c>
      <c r="U592" s="3">
        <v>230</v>
      </c>
      <c r="V592" s="3">
        <v>280</v>
      </c>
      <c r="W592"/>
    </row>
    <row r="593" spans="1:23" ht="12.75">
      <c r="A593">
        <v>323</v>
      </c>
      <c r="B593" s="3" t="s">
        <v>167</v>
      </c>
      <c r="C593" s="2" t="s">
        <v>264</v>
      </c>
      <c r="F593">
        <v>35.9097222222222</v>
      </c>
      <c r="G593">
        <v>-107.366666666667</v>
      </c>
      <c r="H593" t="s">
        <v>397</v>
      </c>
      <c r="I593">
        <v>137</v>
      </c>
      <c r="J593">
        <v>6625</v>
      </c>
      <c r="K593" s="3" t="s">
        <v>562</v>
      </c>
      <c r="L593" s="14">
        <v>27772</v>
      </c>
      <c r="M593" s="3">
        <v>8.4</v>
      </c>
      <c r="N593" s="3">
        <v>1610</v>
      </c>
      <c r="O593" s="3">
        <v>2.7</v>
      </c>
      <c r="P593" s="3">
        <v>600</v>
      </c>
      <c r="Q593" s="3">
        <v>2.2</v>
      </c>
      <c r="R593" s="3">
        <v>1</v>
      </c>
      <c r="S593" s="3">
        <v>891</v>
      </c>
      <c r="T593" s="3">
        <v>43</v>
      </c>
      <c r="U593" s="3">
        <v>19</v>
      </c>
      <c r="V593" s="3">
        <v>480</v>
      </c>
      <c r="W593"/>
    </row>
    <row r="594" spans="1:23" ht="12.75">
      <c r="A594">
        <v>324</v>
      </c>
      <c r="B594" s="3" t="s">
        <v>168</v>
      </c>
      <c r="C594" s="2" t="s">
        <v>264</v>
      </c>
      <c r="F594">
        <v>36.2280555555556</v>
      </c>
      <c r="G594">
        <v>-108.156111111111</v>
      </c>
      <c r="H594" t="s">
        <v>398</v>
      </c>
      <c r="I594">
        <v>369</v>
      </c>
      <c r="J594">
        <v>5885</v>
      </c>
      <c r="K594" s="3" t="s">
        <v>562</v>
      </c>
      <c r="L594" s="14">
        <v>27917</v>
      </c>
      <c r="M594" s="3">
        <v>8.4</v>
      </c>
      <c r="N594" s="3">
        <v>1700</v>
      </c>
      <c r="O594" s="3">
        <v>3</v>
      </c>
      <c r="P594" s="3">
        <v>600</v>
      </c>
      <c r="Q594" s="3">
        <v>2.4</v>
      </c>
      <c r="R594" s="3">
        <v>1.1</v>
      </c>
      <c r="S594" s="3">
        <v>596</v>
      </c>
      <c r="T594" s="3">
        <v>42</v>
      </c>
      <c r="U594" s="3">
        <v>50</v>
      </c>
      <c r="V594" s="3">
        <v>700</v>
      </c>
      <c r="W594"/>
    </row>
    <row r="595" spans="1:23" ht="12.75">
      <c r="A595">
        <v>325</v>
      </c>
      <c r="B595" s="3" t="s">
        <v>169</v>
      </c>
      <c r="C595" s="2" t="s">
        <v>264</v>
      </c>
      <c r="F595">
        <v>36.2280555555556</v>
      </c>
      <c r="G595">
        <v>-108.156111111111</v>
      </c>
      <c r="H595" t="s">
        <v>398</v>
      </c>
      <c r="I595">
        <v>369</v>
      </c>
      <c r="J595">
        <v>5885</v>
      </c>
      <c r="K595" s="3" t="s">
        <v>562</v>
      </c>
      <c r="L595" s="14">
        <v>27493</v>
      </c>
      <c r="M595" s="3">
        <v>8.9</v>
      </c>
      <c r="N595" s="3">
        <v>1850</v>
      </c>
      <c r="O595" s="3">
        <v>3.3</v>
      </c>
      <c r="P595" s="3">
        <v>670</v>
      </c>
      <c r="Q595" s="3">
        <v>3.2</v>
      </c>
      <c r="R595" s="3">
        <v>1.2</v>
      </c>
      <c r="S595" s="3">
        <v>614</v>
      </c>
      <c r="T595" s="3">
        <v>58</v>
      </c>
      <c r="U595" s="3">
        <v>58</v>
      </c>
      <c r="V595" s="3">
        <v>740</v>
      </c>
      <c r="W595"/>
    </row>
    <row r="596" spans="1:23" ht="12.75">
      <c r="A596">
        <v>326</v>
      </c>
      <c r="B596" s="3" t="s">
        <v>170</v>
      </c>
      <c r="C596" s="2" t="s">
        <v>264</v>
      </c>
      <c r="F596">
        <v>36.2280555555556</v>
      </c>
      <c r="G596">
        <v>-108.156111111111</v>
      </c>
      <c r="H596" t="s">
        <v>398</v>
      </c>
      <c r="I596">
        <v>369</v>
      </c>
      <c r="J596">
        <v>5885</v>
      </c>
      <c r="K596" s="3" t="s">
        <v>562</v>
      </c>
      <c r="L596" s="14">
        <v>27876</v>
      </c>
      <c r="M596" s="3">
        <v>8.6</v>
      </c>
      <c r="N596" s="3">
        <v>2150</v>
      </c>
      <c r="O596" s="3">
        <v>3.5</v>
      </c>
      <c r="P596" s="3">
        <v>790</v>
      </c>
      <c r="Q596" s="3">
        <v>3.2</v>
      </c>
      <c r="R596" s="3">
        <v>1.2</v>
      </c>
      <c r="S596" s="3">
        <v>632</v>
      </c>
      <c r="T596" s="3">
        <v>62</v>
      </c>
      <c r="U596" s="3">
        <v>73</v>
      </c>
      <c r="V596" s="3">
        <v>890</v>
      </c>
      <c r="W596"/>
    </row>
    <row r="597" spans="1:23" ht="12.75">
      <c r="A597">
        <v>327</v>
      </c>
      <c r="B597" s="3" t="s">
        <v>171</v>
      </c>
      <c r="C597" s="2" t="s">
        <v>264</v>
      </c>
      <c r="F597">
        <v>35.9041666666667</v>
      </c>
      <c r="G597">
        <v>-107.424444444444</v>
      </c>
      <c r="H597" t="s">
        <v>399</v>
      </c>
      <c r="I597">
        <v>787</v>
      </c>
      <c r="J597">
        <v>6705</v>
      </c>
      <c r="K597" s="3" t="s">
        <v>562</v>
      </c>
      <c r="L597" s="14">
        <v>27774</v>
      </c>
      <c r="M597" s="3">
        <v>8.6</v>
      </c>
      <c r="N597" s="3">
        <v>2770</v>
      </c>
      <c r="O597" s="3">
        <v>3.1</v>
      </c>
      <c r="P597" s="3">
        <v>1000</v>
      </c>
      <c r="Q597" s="3">
        <v>3.4</v>
      </c>
      <c r="R597" s="3">
        <v>1.3</v>
      </c>
      <c r="S597" s="3">
        <v>1040</v>
      </c>
      <c r="T597" s="3">
        <v>64</v>
      </c>
      <c r="U597" s="3">
        <v>71</v>
      </c>
      <c r="V597" s="3">
        <v>1100</v>
      </c>
      <c r="W597"/>
    </row>
    <row r="598" spans="1:23" ht="12.75">
      <c r="A598">
        <v>328</v>
      </c>
      <c r="B598" s="3" t="s">
        <v>172</v>
      </c>
      <c r="C598" s="2" t="s">
        <v>264</v>
      </c>
      <c r="F598">
        <v>36.2280555555556</v>
      </c>
      <c r="G598">
        <v>-108.156111111111</v>
      </c>
      <c r="H598" t="s">
        <v>398</v>
      </c>
      <c r="I598">
        <v>369</v>
      </c>
      <c r="J598">
        <v>5885</v>
      </c>
      <c r="K598" s="3" t="s">
        <v>562</v>
      </c>
      <c r="L598" s="14">
        <v>27485</v>
      </c>
      <c r="M598" s="3">
        <v>8.8</v>
      </c>
      <c r="N598" s="3">
        <v>1740</v>
      </c>
      <c r="O598" s="3">
        <v>3</v>
      </c>
      <c r="P598" s="3">
        <v>650</v>
      </c>
      <c r="Q598" s="3">
        <v>2.3</v>
      </c>
      <c r="R598" s="3">
        <v>1.6</v>
      </c>
      <c r="S598" s="3">
        <v>598</v>
      </c>
      <c r="T598" s="3">
        <v>43</v>
      </c>
      <c r="U598" s="3">
        <v>61</v>
      </c>
      <c r="V598" s="3">
        <v>680</v>
      </c>
      <c r="W598"/>
    </row>
    <row r="599" spans="1:23" ht="12.75">
      <c r="A599">
        <v>329</v>
      </c>
      <c r="B599" s="3" t="s">
        <v>173</v>
      </c>
      <c r="C599" s="2" t="s">
        <v>264</v>
      </c>
      <c r="F599">
        <v>36.8211111111111</v>
      </c>
      <c r="G599">
        <v>-108.395277777778</v>
      </c>
      <c r="H599" t="s">
        <v>400</v>
      </c>
      <c r="I599">
        <v>620</v>
      </c>
      <c r="J599">
        <v>5340</v>
      </c>
      <c r="K599" s="3" t="s">
        <v>562</v>
      </c>
      <c r="L599" s="14">
        <v>27382</v>
      </c>
      <c r="M599" s="3">
        <v>9.1</v>
      </c>
      <c r="N599" s="3">
        <v>4200</v>
      </c>
      <c r="O599" s="3">
        <v>1.9</v>
      </c>
      <c r="P599" s="3">
        <v>1600</v>
      </c>
      <c r="Q599" s="3">
        <v>16</v>
      </c>
      <c r="R599" s="3">
        <v>1.6</v>
      </c>
      <c r="S599" s="3">
        <v>2400</v>
      </c>
      <c r="T599" s="3">
        <v>463</v>
      </c>
      <c r="U599" s="3">
        <v>880</v>
      </c>
      <c r="V599" s="3">
        <v>19</v>
      </c>
      <c r="W599"/>
    </row>
    <row r="600" spans="1:23" ht="12.75">
      <c r="A600">
        <v>330</v>
      </c>
      <c r="B600" s="3" t="s">
        <v>174</v>
      </c>
      <c r="C600" s="2" t="s">
        <v>264</v>
      </c>
      <c r="F600">
        <v>35.9563888888889</v>
      </c>
      <c r="G600">
        <v>-107.522777777778</v>
      </c>
      <c r="H600" t="s">
        <v>401</v>
      </c>
      <c r="I600">
        <v>825</v>
      </c>
      <c r="J600">
        <v>6685</v>
      </c>
      <c r="K600" s="3" t="s">
        <v>562</v>
      </c>
      <c r="L600" s="14">
        <v>27756</v>
      </c>
      <c r="M600" s="3">
        <v>8.5</v>
      </c>
      <c r="N600" s="3">
        <v>3430</v>
      </c>
      <c r="O600" s="3">
        <v>5</v>
      </c>
      <c r="P600" s="3">
        <v>1300</v>
      </c>
      <c r="Q600" s="3">
        <v>5.3</v>
      </c>
      <c r="R600" s="3">
        <v>2</v>
      </c>
      <c r="S600" s="3">
        <v>1200</v>
      </c>
      <c r="T600" s="3">
        <v>141</v>
      </c>
      <c r="U600" s="3">
        <v>650</v>
      </c>
      <c r="V600" s="3">
        <v>720</v>
      </c>
      <c r="W600"/>
    </row>
    <row r="601" spans="1:23" ht="12.75">
      <c r="A601">
        <v>331</v>
      </c>
      <c r="B601" s="3" t="s">
        <v>175</v>
      </c>
      <c r="C601" s="2" t="s">
        <v>264</v>
      </c>
      <c r="F601">
        <v>36.2352777777778</v>
      </c>
      <c r="G601">
        <v>-108.138611111111</v>
      </c>
      <c r="H601" t="s">
        <v>402</v>
      </c>
      <c r="I601">
        <v>274</v>
      </c>
      <c r="J601">
        <v>5930</v>
      </c>
      <c r="K601" s="3" t="s">
        <v>562</v>
      </c>
      <c r="L601" s="14">
        <v>27850</v>
      </c>
      <c r="M601" s="3">
        <v>9.2</v>
      </c>
      <c r="N601" s="3">
        <v>3530</v>
      </c>
      <c r="O601" s="3">
        <v>11</v>
      </c>
      <c r="P601" s="3">
        <v>1200</v>
      </c>
      <c r="Q601" s="3">
        <v>5.4</v>
      </c>
      <c r="R601" s="3">
        <v>2</v>
      </c>
      <c r="S601" s="3">
        <v>208</v>
      </c>
      <c r="T601" s="3">
        <v>8</v>
      </c>
      <c r="U601" s="3">
        <v>590</v>
      </c>
      <c r="V601" s="3">
        <v>1600</v>
      </c>
      <c r="W601"/>
    </row>
    <row r="602" spans="1:23" ht="12.75">
      <c r="A602">
        <v>332</v>
      </c>
      <c r="B602" s="3" t="s">
        <v>176</v>
      </c>
      <c r="C602" s="2" t="s">
        <v>264</v>
      </c>
      <c r="F602">
        <v>36.2352777777778</v>
      </c>
      <c r="G602">
        <v>-108.138611111111</v>
      </c>
      <c r="H602" t="s">
        <v>402</v>
      </c>
      <c r="I602">
        <v>274</v>
      </c>
      <c r="J602">
        <v>5930</v>
      </c>
      <c r="K602" s="3" t="s">
        <v>562</v>
      </c>
      <c r="L602" s="14">
        <v>27926</v>
      </c>
      <c r="M602" s="3">
        <v>8.7</v>
      </c>
      <c r="N602" s="3">
        <v>3530</v>
      </c>
      <c r="O602" s="3">
        <v>15</v>
      </c>
      <c r="P602" s="3">
        <v>1200</v>
      </c>
      <c r="Q602" s="3">
        <v>6</v>
      </c>
      <c r="R602" s="3">
        <v>2.8</v>
      </c>
      <c r="S602" s="3">
        <v>226</v>
      </c>
      <c r="T602" s="3">
        <v>0</v>
      </c>
      <c r="U602" s="3">
        <v>690</v>
      </c>
      <c r="V602" s="3">
        <v>1500</v>
      </c>
      <c r="W602"/>
    </row>
    <row r="603" spans="1:23" ht="12.75">
      <c r="A603">
        <v>333</v>
      </c>
      <c r="B603" s="3" t="s">
        <v>177</v>
      </c>
      <c r="C603" s="2" t="s">
        <v>264</v>
      </c>
      <c r="F603">
        <v>36.2491666666667</v>
      </c>
      <c r="G603">
        <v>-108.138611111111</v>
      </c>
      <c r="H603" t="s">
        <v>395</v>
      </c>
      <c r="I603">
        <v>394</v>
      </c>
      <c r="J603">
        <v>5965</v>
      </c>
      <c r="K603" s="3" t="s">
        <v>562</v>
      </c>
      <c r="L603" s="14">
        <v>27850</v>
      </c>
      <c r="M603" s="3">
        <v>8.9</v>
      </c>
      <c r="N603" s="3">
        <v>4160</v>
      </c>
      <c r="O603" s="3">
        <v>12</v>
      </c>
      <c r="P603" s="3">
        <v>1600</v>
      </c>
      <c r="Q603" s="3">
        <v>9.2</v>
      </c>
      <c r="R603" s="3">
        <v>3</v>
      </c>
      <c r="S603" s="3">
        <v>96</v>
      </c>
      <c r="T603" s="3">
        <v>0</v>
      </c>
      <c r="U603" s="3">
        <v>2300</v>
      </c>
      <c r="V603" s="3">
        <v>180</v>
      </c>
      <c r="W603"/>
    </row>
    <row r="604" spans="1:23" ht="12.75">
      <c r="A604">
        <v>334</v>
      </c>
      <c r="B604" s="3" t="s">
        <v>178</v>
      </c>
      <c r="C604" s="2" t="s">
        <v>264</v>
      </c>
      <c r="F604">
        <v>36.2491666666667</v>
      </c>
      <c r="G604">
        <v>-108.138611111111</v>
      </c>
      <c r="H604" t="s">
        <v>395</v>
      </c>
      <c r="I604">
        <v>394</v>
      </c>
      <c r="J604">
        <v>5965</v>
      </c>
      <c r="K604" s="3" t="s">
        <v>562</v>
      </c>
      <c r="L604" s="14">
        <v>27689</v>
      </c>
      <c r="M604" s="3">
        <v>8</v>
      </c>
      <c r="N604" s="3">
        <v>4190</v>
      </c>
      <c r="O604" s="3">
        <v>23</v>
      </c>
      <c r="P604" s="3">
        <v>1600</v>
      </c>
      <c r="Q604" s="3">
        <v>9.7</v>
      </c>
      <c r="R604" s="3">
        <v>3</v>
      </c>
      <c r="S604" s="3">
        <v>124</v>
      </c>
      <c r="T604" s="3">
        <v>0</v>
      </c>
      <c r="U604" s="3">
        <v>2300</v>
      </c>
      <c r="V604" s="3">
        <v>190</v>
      </c>
      <c r="W604"/>
    </row>
    <row r="605" spans="1:23" ht="12.75">
      <c r="A605">
        <v>335</v>
      </c>
      <c r="B605" s="3" t="s">
        <v>179</v>
      </c>
      <c r="C605" s="2" t="s">
        <v>264</v>
      </c>
      <c r="F605">
        <v>36.2430555555556</v>
      </c>
      <c r="G605">
        <v>-108.158333333333</v>
      </c>
      <c r="H605" t="s">
        <v>403</v>
      </c>
      <c r="I605">
        <v>350</v>
      </c>
      <c r="J605">
        <v>5890</v>
      </c>
      <c r="K605" s="3" t="s">
        <v>562</v>
      </c>
      <c r="L605" s="14">
        <v>27688</v>
      </c>
      <c r="M605" s="3">
        <v>9.6</v>
      </c>
      <c r="N605" s="3">
        <v>3890</v>
      </c>
      <c r="O605" s="3">
        <v>4.1</v>
      </c>
      <c r="P605" s="3">
        <v>1500</v>
      </c>
      <c r="Q605" s="3">
        <v>9.9</v>
      </c>
      <c r="R605" s="3">
        <v>3.2</v>
      </c>
      <c r="S605" s="3">
        <v>302</v>
      </c>
      <c r="T605" s="3">
        <v>129</v>
      </c>
      <c r="U605" s="3">
        <v>2000</v>
      </c>
      <c r="V605" s="3">
        <v>85</v>
      </c>
      <c r="W605"/>
    </row>
    <row r="606" spans="1:23" ht="12.75">
      <c r="A606">
        <v>336</v>
      </c>
      <c r="B606" s="3" t="s">
        <v>180</v>
      </c>
      <c r="C606" s="2" t="s">
        <v>264</v>
      </c>
      <c r="F606">
        <v>36.2491666666667</v>
      </c>
      <c r="G606">
        <v>-108.138611111111</v>
      </c>
      <c r="H606" t="s">
        <v>395</v>
      </c>
      <c r="I606">
        <v>394</v>
      </c>
      <c r="J606">
        <v>5965</v>
      </c>
      <c r="K606" s="3" t="s">
        <v>562</v>
      </c>
      <c r="L606" s="14">
        <v>27626</v>
      </c>
      <c r="M606" s="3">
        <v>9.2</v>
      </c>
      <c r="N606" s="3">
        <v>4390</v>
      </c>
      <c r="O606" s="3">
        <v>4.8</v>
      </c>
      <c r="P606" s="3">
        <v>1700</v>
      </c>
      <c r="Q606" s="3">
        <v>11</v>
      </c>
      <c r="R606" s="3">
        <v>3.6</v>
      </c>
      <c r="S606" s="3">
        <v>319</v>
      </c>
      <c r="T606" s="3">
        <v>62</v>
      </c>
      <c r="U606" s="3">
        <v>2300</v>
      </c>
      <c r="V606" s="3">
        <v>120</v>
      </c>
      <c r="W606"/>
    </row>
    <row r="607" spans="1:23" ht="12.75">
      <c r="A607">
        <v>337</v>
      </c>
      <c r="B607" s="3" t="s">
        <v>181</v>
      </c>
      <c r="C607" s="2" t="s">
        <v>264</v>
      </c>
      <c r="F607">
        <v>36.2430555555556</v>
      </c>
      <c r="G607">
        <v>-108.158333333333</v>
      </c>
      <c r="H607" t="s">
        <v>403</v>
      </c>
      <c r="I607">
        <v>350</v>
      </c>
      <c r="J607">
        <v>5890</v>
      </c>
      <c r="K607" s="3" t="s">
        <v>562</v>
      </c>
      <c r="L607" s="14">
        <v>27926</v>
      </c>
      <c r="M607" s="3">
        <v>8.4</v>
      </c>
      <c r="N607" s="3">
        <v>3960</v>
      </c>
      <c r="O607" s="3">
        <v>8.6</v>
      </c>
      <c r="P607" s="3">
        <v>1500</v>
      </c>
      <c r="Q607" s="3">
        <v>9.4</v>
      </c>
      <c r="R607" s="3">
        <v>4.1</v>
      </c>
      <c r="S607" s="3">
        <v>531</v>
      </c>
      <c r="T607" s="3">
        <v>0</v>
      </c>
      <c r="U607" s="3">
        <v>2100</v>
      </c>
      <c r="V607" s="3">
        <v>65</v>
      </c>
      <c r="W607"/>
    </row>
    <row r="608" spans="1:23" ht="12.75">
      <c r="A608">
        <v>338</v>
      </c>
      <c r="B608" s="3">
        <v>1473</v>
      </c>
      <c r="C608" s="2" t="s">
        <v>264</v>
      </c>
      <c r="F608">
        <v>36.1252777777778</v>
      </c>
      <c r="G608">
        <v>-107.829722222222</v>
      </c>
      <c r="H608" t="s">
        <v>404</v>
      </c>
      <c r="I608">
        <v>486</v>
      </c>
      <c r="J608">
        <v>6365</v>
      </c>
      <c r="K608" s="3" t="s">
        <v>562</v>
      </c>
      <c r="L608" s="14">
        <v>28635</v>
      </c>
      <c r="M608" s="3">
        <v>8.5</v>
      </c>
      <c r="N608" s="3">
        <v>6740</v>
      </c>
      <c r="O608" s="3">
        <v>19</v>
      </c>
      <c r="P608" s="3">
        <v>2500</v>
      </c>
      <c r="Q608" s="3">
        <v>13</v>
      </c>
      <c r="R608" s="3">
        <v>5.2</v>
      </c>
      <c r="S608" s="3">
        <v>508</v>
      </c>
      <c r="T608" s="3">
        <v>10</v>
      </c>
      <c r="U608" s="3">
        <v>3800</v>
      </c>
      <c r="V608" s="3">
        <v>98</v>
      </c>
      <c r="W608"/>
    </row>
    <row r="609" spans="1:23" ht="12.75">
      <c r="A609">
        <v>339</v>
      </c>
      <c r="B609" s="3" t="s">
        <v>182</v>
      </c>
      <c r="C609" s="2" t="s">
        <v>264</v>
      </c>
      <c r="F609">
        <v>36.2430555555556</v>
      </c>
      <c r="G609">
        <v>-108.158333333333</v>
      </c>
      <c r="H609" t="s">
        <v>403</v>
      </c>
      <c r="I609">
        <v>350</v>
      </c>
      <c r="J609">
        <v>5890</v>
      </c>
      <c r="K609" s="3" t="s">
        <v>562</v>
      </c>
      <c r="L609" s="14">
        <v>27626</v>
      </c>
      <c r="M609" s="3">
        <v>8.2</v>
      </c>
      <c r="N609" s="3">
        <v>4620</v>
      </c>
      <c r="O609" s="3">
        <v>15</v>
      </c>
      <c r="P609" s="3">
        <v>1600</v>
      </c>
      <c r="Q609" s="3">
        <v>10</v>
      </c>
      <c r="R609" s="3">
        <v>6</v>
      </c>
      <c r="S609" s="3">
        <v>543</v>
      </c>
      <c r="T609" s="3">
        <v>0</v>
      </c>
      <c r="U609" s="3">
        <v>1200</v>
      </c>
      <c r="V609" s="3">
        <v>1500</v>
      </c>
      <c r="W609"/>
    </row>
    <row r="610" spans="1:23" ht="12.75">
      <c r="A610">
        <v>340</v>
      </c>
      <c r="B610" s="3" t="s">
        <v>183</v>
      </c>
      <c r="C610" s="2" t="s">
        <v>264</v>
      </c>
      <c r="F610">
        <v>36.9891666666667</v>
      </c>
      <c r="G610">
        <v>-108.186666666667</v>
      </c>
      <c r="H610" t="s">
        <v>405</v>
      </c>
      <c r="I610">
        <v>55</v>
      </c>
      <c r="J610">
        <v>5976</v>
      </c>
      <c r="K610" s="3" t="s">
        <v>562</v>
      </c>
      <c r="L610" s="14">
        <v>27330</v>
      </c>
      <c r="M610" s="3">
        <v>7.8</v>
      </c>
      <c r="N610" s="3">
        <v>1340</v>
      </c>
      <c r="O610" s="3">
        <v>200</v>
      </c>
      <c r="P610" s="3">
        <v>89</v>
      </c>
      <c r="Q610" s="3">
        <v>2.3</v>
      </c>
      <c r="R610" s="3">
        <v>9</v>
      </c>
      <c r="S610" s="3">
        <v>344</v>
      </c>
      <c r="T610" s="3">
        <v>0</v>
      </c>
      <c r="U610" s="3">
        <v>26</v>
      </c>
      <c r="V610" s="3">
        <v>740</v>
      </c>
      <c r="W610"/>
    </row>
    <row r="611" spans="1:23" ht="12.75">
      <c r="A611">
        <v>341</v>
      </c>
      <c r="B611" s="3" t="s">
        <v>184</v>
      </c>
      <c r="C611" s="2" t="s">
        <v>264</v>
      </c>
      <c r="F611">
        <v>36.1544444444444</v>
      </c>
      <c r="G611">
        <v>-107.910833333333</v>
      </c>
      <c r="H611" t="s">
        <v>406</v>
      </c>
      <c r="I611">
        <v>474</v>
      </c>
      <c r="J611">
        <v>6310</v>
      </c>
      <c r="K611" s="3" t="s">
        <v>562</v>
      </c>
      <c r="L611" s="14">
        <v>28443</v>
      </c>
      <c r="M611" s="3">
        <v>8</v>
      </c>
      <c r="N611" s="3">
        <v>6670</v>
      </c>
      <c r="O611" s="3">
        <v>37</v>
      </c>
      <c r="P611" s="3">
        <v>2600</v>
      </c>
      <c r="Q611" s="3">
        <v>12</v>
      </c>
      <c r="R611" s="3">
        <v>12</v>
      </c>
      <c r="S611" s="3">
        <v>700</v>
      </c>
      <c r="T611" s="3">
        <v>0</v>
      </c>
      <c r="U611" s="3">
        <v>3400</v>
      </c>
      <c r="V611" s="3">
        <v>250</v>
      </c>
      <c r="W611"/>
    </row>
    <row r="612" spans="1:23" ht="12.75">
      <c r="A612">
        <v>342</v>
      </c>
      <c r="B612" s="3" t="s">
        <v>185</v>
      </c>
      <c r="C612" s="2" t="s">
        <v>264</v>
      </c>
      <c r="F612">
        <v>36.1544444444444</v>
      </c>
      <c r="G612">
        <v>-107.910833333333</v>
      </c>
      <c r="H612" t="s">
        <v>406</v>
      </c>
      <c r="I612">
        <v>474</v>
      </c>
      <c r="J612">
        <v>6310</v>
      </c>
      <c r="K612" s="3" t="s">
        <v>562</v>
      </c>
      <c r="L612" s="14">
        <v>28545</v>
      </c>
      <c r="M612" s="3">
        <v>8</v>
      </c>
      <c r="N612" s="3">
        <v>8040</v>
      </c>
      <c r="O612" s="3">
        <v>40</v>
      </c>
      <c r="P612" s="3">
        <v>3100</v>
      </c>
      <c r="Q612" s="3">
        <v>14</v>
      </c>
      <c r="R612" s="3">
        <v>15</v>
      </c>
      <c r="S612" s="3">
        <v>720</v>
      </c>
      <c r="T612" s="3">
        <v>0</v>
      </c>
      <c r="U612" s="3">
        <v>4400</v>
      </c>
      <c r="V612" s="3">
        <v>100</v>
      </c>
      <c r="W612"/>
    </row>
    <row r="613" spans="1:23" ht="12.75">
      <c r="A613">
        <v>343</v>
      </c>
      <c r="B613" s="3" t="s">
        <v>186</v>
      </c>
      <c r="C613" s="2" t="s">
        <v>264</v>
      </c>
      <c r="F613">
        <v>36.7847222222222</v>
      </c>
      <c r="G613">
        <v>-108.395277777778</v>
      </c>
      <c r="H613" t="s">
        <v>407</v>
      </c>
      <c r="I613">
        <v>450</v>
      </c>
      <c r="J613">
        <v>5230</v>
      </c>
      <c r="K613" s="3" t="s">
        <v>562</v>
      </c>
      <c r="L613" s="14">
        <v>27382</v>
      </c>
      <c r="M613" s="3">
        <v>8</v>
      </c>
      <c r="N613" s="3">
        <v>11400</v>
      </c>
      <c r="O613" s="3">
        <v>30</v>
      </c>
      <c r="P613" s="3">
        <v>4000</v>
      </c>
      <c r="Q613" s="3">
        <v>11</v>
      </c>
      <c r="R613" s="3">
        <v>22</v>
      </c>
      <c r="S613" s="3">
        <v>990</v>
      </c>
      <c r="T613" s="3">
        <v>0</v>
      </c>
      <c r="U613" s="3">
        <v>2400</v>
      </c>
      <c r="V613" s="3">
        <v>4400</v>
      </c>
      <c r="W613"/>
    </row>
    <row r="614" spans="1:23" ht="12.75">
      <c r="A614">
        <v>344</v>
      </c>
      <c r="B614" s="3" t="s">
        <v>187</v>
      </c>
      <c r="C614" s="2" t="s">
        <v>264</v>
      </c>
      <c r="F614">
        <v>36.5666666666667</v>
      </c>
      <c r="G614">
        <v>-108.404166666667</v>
      </c>
      <c r="H614" t="s">
        <v>408</v>
      </c>
      <c r="I614">
        <v>1160</v>
      </c>
      <c r="J614">
        <v>5925</v>
      </c>
      <c r="K614" s="3" t="s">
        <v>562</v>
      </c>
      <c r="L614" s="14">
        <v>26394</v>
      </c>
      <c r="M614" s="3">
        <v>8.6</v>
      </c>
      <c r="N614" s="3">
        <v>12900</v>
      </c>
      <c r="O614" s="3">
        <v>56</v>
      </c>
      <c r="P614" s="3">
        <v>4800</v>
      </c>
      <c r="Q614" s="3">
        <v>40</v>
      </c>
      <c r="R614" s="3">
        <v>33</v>
      </c>
      <c r="S614" s="3">
        <v>910</v>
      </c>
      <c r="T614" s="3">
        <v>93</v>
      </c>
      <c r="U614" s="3">
        <v>7400</v>
      </c>
      <c r="V614" s="3">
        <v>20</v>
      </c>
      <c r="W614"/>
    </row>
    <row r="615" spans="1:23" ht="12.75">
      <c r="A615">
        <v>345</v>
      </c>
      <c r="B615" s="3" t="s">
        <v>188</v>
      </c>
      <c r="C615" s="2" t="s">
        <v>264</v>
      </c>
      <c r="F615">
        <v>36.7955555555555</v>
      </c>
      <c r="G615">
        <v>-108.380555555556</v>
      </c>
      <c r="H615" t="s">
        <v>409</v>
      </c>
      <c r="I615">
        <v>730</v>
      </c>
      <c r="J615">
        <v>5260</v>
      </c>
      <c r="K615" s="3" t="s">
        <v>562</v>
      </c>
      <c r="L615" s="14">
        <v>28633</v>
      </c>
      <c r="M615" s="3">
        <v>8.1</v>
      </c>
      <c r="N615" s="3">
        <v>12200</v>
      </c>
      <c r="O615" s="3">
        <v>130</v>
      </c>
      <c r="P615" s="3">
        <v>4400</v>
      </c>
      <c r="Q615" s="3">
        <v>30</v>
      </c>
      <c r="R615" s="3">
        <v>45</v>
      </c>
      <c r="S615" s="3">
        <v>564</v>
      </c>
      <c r="T615" s="3">
        <v>0</v>
      </c>
      <c r="U615" s="3">
        <v>6300</v>
      </c>
      <c r="V615" s="3">
        <v>1000</v>
      </c>
      <c r="W615"/>
    </row>
    <row r="616" spans="1:23" ht="12.75">
      <c r="A616">
        <v>346</v>
      </c>
      <c r="B616" s="3" t="s">
        <v>189</v>
      </c>
      <c r="C616" s="2" t="s">
        <v>264</v>
      </c>
      <c r="F616">
        <v>36.7955555555555</v>
      </c>
      <c r="G616">
        <v>-108.380555555556</v>
      </c>
      <c r="H616" t="s">
        <v>409</v>
      </c>
      <c r="I616">
        <v>730</v>
      </c>
      <c r="J616">
        <v>5260</v>
      </c>
      <c r="K616" s="3" t="s">
        <v>562</v>
      </c>
      <c r="L616" s="14">
        <v>28542</v>
      </c>
      <c r="M616" s="3">
        <v>8.1</v>
      </c>
      <c r="N616" s="3">
        <v>6750</v>
      </c>
      <c r="O616" s="3">
        <v>230</v>
      </c>
      <c r="P616" s="3">
        <v>2100</v>
      </c>
      <c r="Q616" s="3">
        <v>20</v>
      </c>
      <c r="R616" s="3">
        <v>58</v>
      </c>
      <c r="S616" s="3">
        <v>248</v>
      </c>
      <c r="T616" s="3">
        <v>0</v>
      </c>
      <c r="U616" s="3">
        <v>2700</v>
      </c>
      <c r="V616" s="3">
        <v>1500</v>
      </c>
      <c r="W616"/>
    </row>
    <row r="617" spans="1:23" ht="12.75">
      <c r="A617">
        <v>712</v>
      </c>
      <c r="B617" t="s">
        <v>776</v>
      </c>
      <c r="C617" t="s">
        <v>585</v>
      </c>
      <c r="F617">
        <v>35.84777</v>
      </c>
      <c r="G617">
        <v>-107.87461</v>
      </c>
      <c r="I617">
        <v>2398</v>
      </c>
      <c r="K617" s="3" t="s">
        <v>777</v>
      </c>
      <c r="L617" s="1">
        <v>20717</v>
      </c>
      <c r="M617">
        <v>8.2</v>
      </c>
      <c r="N617">
        <v>6706</v>
      </c>
      <c r="O617">
        <v>40.36</v>
      </c>
      <c r="P617">
        <v>2158.25</v>
      </c>
      <c r="Q617">
        <v>-1</v>
      </c>
      <c r="R617">
        <v>11.1</v>
      </c>
      <c r="S617">
        <v>812.25</v>
      </c>
      <c r="T617"/>
      <c r="U617">
        <v>840.5</v>
      </c>
      <c r="V617">
        <v>72.65</v>
      </c>
      <c r="W617"/>
    </row>
    <row r="618" spans="1:23" ht="12.75">
      <c r="A618">
        <v>713</v>
      </c>
      <c r="B618" t="s">
        <v>778</v>
      </c>
      <c r="C618" t="s">
        <v>585</v>
      </c>
      <c r="F618">
        <v>35.84854</v>
      </c>
      <c r="G618">
        <v>-107.39813</v>
      </c>
      <c r="I618">
        <v>3350</v>
      </c>
      <c r="K618" s="3" t="s">
        <v>777</v>
      </c>
      <c r="L618" s="1">
        <v>22236</v>
      </c>
      <c r="M618">
        <v>7.85</v>
      </c>
      <c r="N618">
        <v>6655</v>
      </c>
      <c r="O618">
        <v>24.19</v>
      </c>
      <c r="P618">
        <v>2223.65</v>
      </c>
      <c r="Q618">
        <v>26.21</v>
      </c>
      <c r="R618">
        <v>7.06</v>
      </c>
      <c r="S618">
        <v>1917.22</v>
      </c>
      <c r="T618">
        <v>12.1</v>
      </c>
      <c r="U618">
        <v>2261.95</v>
      </c>
      <c r="V618">
        <v>179.42</v>
      </c>
      <c r="W618"/>
    </row>
    <row r="619" spans="1:23" ht="12.75">
      <c r="A619">
        <v>714</v>
      </c>
      <c r="B619" t="s">
        <v>779</v>
      </c>
      <c r="C619" t="s">
        <v>585</v>
      </c>
      <c r="F619">
        <v>36.20404</v>
      </c>
      <c r="G619">
        <v>-107.9779</v>
      </c>
      <c r="I619">
        <v>4170</v>
      </c>
      <c r="K619" s="3" t="s">
        <v>777</v>
      </c>
      <c r="L619" s="1">
        <v>21055</v>
      </c>
      <c r="M619">
        <v>8.2</v>
      </c>
      <c r="N619">
        <v>9383</v>
      </c>
      <c r="O619">
        <v>26.23</v>
      </c>
      <c r="P619">
        <v>3748.44</v>
      </c>
      <c r="Q619"/>
      <c r="R619">
        <v>5.05</v>
      </c>
      <c r="S619">
        <v>2290.43</v>
      </c>
      <c r="T619">
        <v>218.95</v>
      </c>
      <c r="U619">
        <v>4237.8</v>
      </c>
      <c r="V619">
        <v>19.17</v>
      </c>
      <c r="W619"/>
    </row>
    <row r="620" spans="1:23" ht="12.75">
      <c r="A620">
        <v>715</v>
      </c>
      <c r="B620" t="s">
        <v>780</v>
      </c>
      <c r="C620" t="s">
        <v>585</v>
      </c>
      <c r="F620">
        <v>36.70562</v>
      </c>
      <c r="G620">
        <v>-107.15946</v>
      </c>
      <c r="I620">
        <v>6075</v>
      </c>
      <c r="K620" s="3" t="s">
        <v>777</v>
      </c>
      <c r="L620" s="1"/>
      <c r="M620"/>
      <c r="N620">
        <v>2839</v>
      </c>
      <c r="O620">
        <v>9.02</v>
      </c>
      <c r="P620">
        <v>948.84</v>
      </c>
      <c r="Q620"/>
      <c r="R620">
        <v>6.01</v>
      </c>
      <c r="S620">
        <v>608.46</v>
      </c>
      <c r="T620">
        <v>99.24</v>
      </c>
      <c r="U620">
        <v>622.49</v>
      </c>
      <c r="V620">
        <v>546.31</v>
      </c>
      <c r="W620"/>
    </row>
    <row r="621" spans="1:23" ht="12.75">
      <c r="A621">
        <v>716</v>
      </c>
      <c r="B621" t="s">
        <v>781</v>
      </c>
      <c r="C621" t="s">
        <v>585</v>
      </c>
      <c r="F621">
        <v>36.06604</v>
      </c>
      <c r="G621">
        <v>-107.29933</v>
      </c>
      <c r="I621">
        <v>6428</v>
      </c>
      <c r="K621" s="3" t="s">
        <v>777</v>
      </c>
      <c r="L621" s="1">
        <v>20733</v>
      </c>
      <c r="M621">
        <v>7.95</v>
      </c>
      <c r="N621">
        <v>18271</v>
      </c>
      <c r="O621">
        <v>80</v>
      </c>
      <c r="P621">
        <v>6493.24</v>
      </c>
      <c r="Q621">
        <v>44</v>
      </c>
      <c r="R621">
        <v>29</v>
      </c>
      <c r="S621">
        <v>2355</v>
      </c>
      <c r="T621"/>
      <c r="U621">
        <v>8864</v>
      </c>
      <c r="V621">
        <v>73</v>
      </c>
      <c r="W621"/>
    </row>
    <row r="622" spans="1:23" ht="12.75">
      <c r="A622">
        <v>717</v>
      </c>
      <c r="B622" t="s">
        <v>782</v>
      </c>
      <c r="C622" t="s">
        <v>585</v>
      </c>
      <c r="F622">
        <v>36.20224</v>
      </c>
      <c r="G622">
        <v>-107.41439</v>
      </c>
      <c r="I622">
        <v>6600</v>
      </c>
      <c r="K622" s="3" t="s">
        <v>777</v>
      </c>
      <c r="L622" s="1">
        <v>21017</v>
      </c>
      <c r="M622">
        <v>8.5</v>
      </c>
      <c r="N622">
        <v>8294</v>
      </c>
      <c r="O622">
        <v>86.6</v>
      </c>
      <c r="P622">
        <v>2651.23</v>
      </c>
      <c r="Q622">
        <v>35.25</v>
      </c>
      <c r="R622">
        <v>21.15</v>
      </c>
      <c r="S622">
        <v>880.12</v>
      </c>
      <c r="T622"/>
      <c r="U622">
        <v>2081.47</v>
      </c>
      <c r="V622">
        <v>2360.41</v>
      </c>
      <c r="W622"/>
    </row>
    <row r="623" spans="1:23" ht="12.75">
      <c r="A623">
        <v>718</v>
      </c>
      <c r="B623" t="s">
        <v>592</v>
      </c>
      <c r="C623" t="s">
        <v>585</v>
      </c>
      <c r="F623">
        <v>36.32208</v>
      </c>
      <c r="G623">
        <v>-107.66532</v>
      </c>
      <c r="I623">
        <v>6940</v>
      </c>
      <c r="K623" s="3" t="s">
        <v>777</v>
      </c>
      <c r="L623" s="1">
        <v>20921</v>
      </c>
      <c r="M623">
        <v>7.6</v>
      </c>
      <c r="N623">
        <v>31700</v>
      </c>
      <c r="O623">
        <v>210</v>
      </c>
      <c r="P623">
        <v>14300</v>
      </c>
      <c r="Q623"/>
      <c r="R623">
        <v>121</v>
      </c>
      <c r="S623">
        <v>720</v>
      </c>
      <c r="T623"/>
      <c r="U623">
        <v>22200</v>
      </c>
      <c r="V623">
        <v>168</v>
      </c>
      <c r="W623"/>
    </row>
    <row r="624" spans="1:23" ht="12.75">
      <c r="A624">
        <v>347</v>
      </c>
      <c r="B624" s="3">
        <v>566</v>
      </c>
      <c r="C624" s="2" t="s">
        <v>264</v>
      </c>
      <c r="F624">
        <v>35.5208333333333</v>
      </c>
      <c r="G624">
        <v>-107.626944444444</v>
      </c>
      <c r="H624" t="s">
        <v>410</v>
      </c>
      <c r="I624">
        <v>400</v>
      </c>
      <c r="J624">
        <v>6686</v>
      </c>
      <c r="K624" s="3" t="s">
        <v>563</v>
      </c>
      <c r="L624" s="14">
        <v>22921</v>
      </c>
      <c r="M624" s="3">
        <v>9.2</v>
      </c>
      <c r="N624" s="3">
        <v>294</v>
      </c>
      <c r="O624" s="3">
        <v>1.5</v>
      </c>
      <c r="P624" s="3">
        <v>120</v>
      </c>
      <c r="Q624" s="3">
        <v>1</v>
      </c>
      <c r="R624" s="3">
        <v>0.4</v>
      </c>
      <c r="S624" s="3">
        <v>240</v>
      </c>
      <c r="T624" s="3">
        <v>30</v>
      </c>
      <c r="U624" s="3">
        <v>2.2</v>
      </c>
      <c r="V624" s="3">
        <v>8</v>
      </c>
      <c r="W624"/>
    </row>
    <row r="625" spans="1:23" ht="12.75">
      <c r="A625">
        <v>348</v>
      </c>
      <c r="B625" s="3">
        <v>2642</v>
      </c>
      <c r="C625" s="2" t="s">
        <v>264</v>
      </c>
      <c r="F625">
        <v>35.8119444444444</v>
      </c>
      <c r="G625">
        <v>-108.505555555556</v>
      </c>
      <c r="H625" t="s">
        <v>411</v>
      </c>
      <c r="I625">
        <v>505</v>
      </c>
      <c r="J625">
        <v>6050</v>
      </c>
      <c r="K625" s="3" t="s">
        <v>563</v>
      </c>
      <c r="L625" s="14">
        <v>24567</v>
      </c>
      <c r="M625" s="3">
        <v>8.8</v>
      </c>
      <c r="N625" s="3">
        <v>1560</v>
      </c>
      <c r="O625" s="3">
        <v>3</v>
      </c>
      <c r="P625" s="3">
        <v>570</v>
      </c>
      <c r="Q625" s="3">
        <v>2</v>
      </c>
      <c r="R625" s="3">
        <v>0.6</v>
      </c>
      <c r="S625" s="3">
        <v>610</v>
      </c>
      <c r="T625" s="3">
        <v>40</v>
      </c>
      <c r="U625" s="3">
        <v>67</v>
      </c>
      <c r="V625" s="3">
        <v>580</v>
      </c>
      <c r="W625"/>
    </row>
    <row r="626" spans="1:23" ht="12.75">
      <c r="A626">
        <v>349</v>
      </c>
      <c r="B626" s="3">
        <v>2526</v>
      </c>
      <c r="C626" s="2" t="s">
        <v>264</v>
      </c>
      <c r="F626">
        <v>36.0633333333333</v>
      </c>
      <c r="G626">
        <v>-108.684444444444</v>
      </c>
      <c r="H626" t="s">
        <v>412</v>
      </c>
      <c r="I626">
        <v>1610</v>
      </c>
      <c r="J626">
        <v>5880</v>
      </c>
      <c r="K626" s="3" t="s">
        <v>563</v>
      </c>
      <c r="L626" s="14">
        <v>24464</v>
      </c>
      <c r="M626" s="3">
        <v>8.5</v>
      </c>
      <c r="N626" s="3">
        <v>556</v>
      </c>
      <c r="O626" s="3">
        <v>7</v>
      </c>
      <c r="P626" s="3">
        <v>190</v>
      </c>
      <c r="Q626" s="3">
        <v>0.5</v>
      </c>
      <c r="R626" s="3">
        <v>1.2</v>
      </c>
      <c r="S626" s="3">
        <v>410</v>
      </c>
      <c r="T626" s="3">
        <v>24</v>
      </c>
      <c r="U626" s="3">
        <v>9.9</v>
      </c>
      <c r="V626" s="3">
        <v>60</v>
      </c>
      <c r="W626"/>
    </row>
    <row r="627" spans="1:23" ht="12.75">
      <c r="A627">
        <v>350</v>
      </c>
      <c r="B627" s="3" t="s">
        <v>190</v>
      </c>
      <c r="C627" s="2" t="s">
        <v>264</v>
      </c>
      <c r="F627">
        <v>35.8444444444444</v>
      </c>
      <c r="G627">
        <v>-108.102777777778</v>
      </c>
      <c r="H627" t="s">
        <v>413</v>
      </c>
      <c r="I627">
        <v>701</v>
      </c>
      <c r="J627">
        <v>6340</v>
      </c>
      <c r="K627" s="3" t="s">
        <v>563</v>
      </c>
      <c r="L627" s="14">
        <v>26239</v>
      </c>
      <c r="M627" s="3">
        <v>8.7</v>
      </c>
      <c r="N627" s="3">
        <v>2060</v>
      </c>
      <c r="O627" s="3">
        <v>6</v>
      </c>
      <c r="P627" s="3">
        <v>700</v>
      </c>
      <c r="Q627" s="3">
        <v>3</v>
      </c>
      <c r="R627" s="3">
        <v>1.2</v>
      </c>
      <c r="S627" s="3">
        <v>420</v>
      </c>
      <c r="T627" s="3">
        <v>35</v>
      </c>
      <c r="U627" s="3">
        <v>60</v>
      </c>
      <c r="V627" s="3">
        <v>1000</v>
      </c>
      <c r="W627"/>
    </row>
    <row r="628" spans="1:23" ht="12.75">
      <c r="A628">
        <v>351</v>
      </c>
      <c r="B628" s="3" t="s">
        <v>191</v>
      </c>
      <c r="C628" s="2" t="s">
        <v>264</v>
      </c>
      <c r="F628">
        <v>35.6972222222222</v>
      </c>
      <c r="G628">
        <v>-108.650833333333</v>
      </c>
      <c r="H628" t="s">
        <v>414</v>
      </c>
      <c r="I628">
        <v>2310</v>
      </c>
      <c r="J628">
        <v>6460</v>
      </c>
      <c r="K628" s="3" t="s">
        <v>563</v>
      </c>
      <c r="L628" s="14">
        <v>26714</v>
      </c>
      <c r="M628" s="3">
        <v>8.6</v>
      </c>
      <c r="N628" s="3">
        <v>952</v>
      </c>
      <c r="O628" s="3">
        <v>10</v>
      </c>
      <c r="P628" s="3">
        <v>320</v>
      </c>
      <c r="Q628" s="3">
        <v>5</v>
      </c>
      <c r="R628" s="3">
        <v>1.2</v>
      </c>
      <c r="S628" s="3">
        <v>300</v>
      </c>
      <c r="T628" s="3">
        <v>17</v>
      </c>
      <c r="U628" s="3">
        <v>19</v>
      </c>
      <c r="V628" s="3">
        <v>460</v>
      </c>
      <c r="W628"/>
    </row>
    <row r="629" spans="1:23" ht="12.75">
      <c r="A629">
        <v>352</v>
      </c>
      <c r="C629" s="2" t="s">
        <v>264</v>
      </c>
      <c r="I629">
        <v>730</v>
      </c>
      <c r="K629" s="3" t="s">
        <v>563</v>
      </c>
      <c r="L629" s="14">
        <v>26239</v>
      </c>
      <c r="M629" s="3">
        <v>8.5</v>
      </c>
      <c r="N629" s="3">
        <v>2370</v>
      </c>
      <c r="O629" s="3">
        <v>8</v>
      </c>
      <c r="P629" s="3">
        <v>790</v>
      </c>
      <c r="Q629" s="3">
        <v>7</v>
      </c>
      <c r="R629" s="3">
        <v>1.2</v>
      </c>
      <c r="S629" s="3">
        <v>390</v>
      </c>
      <c r="T629" s="3">
        <v>29</v>
      </c>
      <c r="U629" s="3">
        <v>51</v>
      </c>
      <c r="V629" s="3">
        <v>1200</v>
      </c>
      <c r="W629"/>
    </row>
    <row r="630" spans="1:23" ht="12.75">
      <c r="A630">
        <v>353</v>
      </c>
      <c r="B630" s="3">
        <v>830</v>
      </c>
      <c r="C630" s="2" t="s">
        <v>264</v>
      </c>
      <c r="F630">
        <v>35.6044444444444</v>
      </c>
      <c r="G630">
        <v>-107.715555555556</v>
      </c>
      <c r="H630" t="s">
        <v>415</v>
      </c>
      <c r="I630">
        <v>316</v>
      </c>
      <c r="J630">
        <v>6750</v>
      </c>
      <c r="K630" s="3" t="s">
        <v>563</v>
      </c>
      <c r="L630" s="14">
        <v>22921</v>
      </c>
      <c r="M630" s="3">
        <v>8.5</v>
      </c>
      <c r="N630" s="3">
        <v>964</v>
      </c>
      <c r="O630" s="3">
        <v>6.6</v>
      </c>
      <c r="P630" s="3">
        <v>342</v>
      </c>
      <c r="Q630" s="3">
        <v>2.2</v>
      </c>
      <c r="R630" s="3">
        <v>1.8</v>
      </c>
      <c r="S630" s="3">
        <v>395</v>
      </c>
      <c r="T630" s="3">
        <v>10</v>
      </c>
      <c r="U630" s="3">
        <v>9.1</v>
      </c>
      <c r="V630" s="3">
        <v>387</v>
      </c>
      <c r="W630"/>
    </row>
    <row r="631" spans="1:23" ht="12.75">
      <c r="A631">
        <v>354</v>
      </c>
      <c r="B631" s="3">
        <v>2747</v>
      </c>
      <c r="C631" s="2" t="s">
        <v>264</v>
      </c>
      <c r="F631">
        <v>35.8316666666667</v>
      </c>
      <c r="G631">
        <v>-108.877777777778</v>
      </c>
      <c r="H631" t="s">
        <v>416</v>
      </c>
      <c r="I631">
        <v>500</v>
      </c>
      <c r="J631">
        <v>6720</v>
      </c>
      <c r="K631" s="3" t="s">
        <v>563</v>
      </c>
      <c r="L631" s="14">
        <v>26798</v>
      </c>
      <c r="M631" s="3">
        <v>8.6</v>
      </c>
      <c r="N631" s="3">
        <v>759</v>
      </c>
      <c r="O631" s="3">
        <v>12</v>
      </c>
      <c r="P631" s="3">
        <v>250</v>
      </c>
      <c r="Q631" s="3">
        <v>4</v>
      </c>
      <c r="R631" s="3">
        <v>2</v>
      </c>
      <c r="S631" s="3">
        <v>220</v>
      </c>
      <c r="T631" s="3">
        <v>15</v>
      </c>
      <c r="U631" s="3">
        <v>17</v>
      </c>
      <c r="V631" s="3">
        <v>370</v>
      </c>
      <c r="W631"/>
    </row>
    <row r="632" spans="1:23" ht="12.75">
      <c r="A632">
        <v>355</v>
      </c>
      <c r="B632" s="3" t="s">
        <v>192</v>
      </c>
      <c r="C632" s="2" t="s">
        <v>264</v>
      </c>
      <c r="F632">
        <v>36.2625</v>
      </c>
      <c r="G632">
        <v>-108.130833333333</v>
      </c>
      <c r="H632" t="s">
        <v>417</v>
      </c>
      <c r="I632">
        <v>4896</v>
      </c>
      <c r="J632">
        <v>5990</v>
      </c>
      <c r="K632" s="3" t="s">
        <v>563</v>
      </c>
      <c r="L632" s="14">
        <v>27850</v>
      </c>
      <c r="M632" s="3">
        <v>7.7</v>
      </c>
      <c r="N632" s="3">
        <v>7140</v>
      </c>
      <c r="O632" s="3">
        <v>9.5</v>
      </c>
      <c r="P632" s="3">
        <v>2800</v>
      </c>
      <c r="Q632" s="3">
        <v>14</v>
      </c>
      <c r="R632" s="3">
        <v>2.7</v>
      </c>
      <c r="S632" s="3">
        <v>2360</v>
      </c>
      <c r="T632" s="3">
        <v>0</v>
      </c>
      <c r="U632" s="3">
        <v>3100</v>
      </c>
      <c r="V632" s="3">
        <v>26</v>
      </c>
      <c r="W632"/>
    </row>
    <row r="633" spans="1:23" ht="12.75">
      <c r="A633">
        <v>356</v>
      </c>
      <c r="B633" s="3" t="s">
        <v>193</v>
      </c>
      <c r="C633" s="2" t="s">
        <v>264</v>
      </c>
      <c r="F633">
        <v>36.2625</v>
      </c>
      <c r="G633">
        <v>-108.130833333333</v>
      </c>
      <c r="H633" t="s">
        <v>417</v>
      </c>
      <c r="I633">
        <v>4896</v>
      </c>
      <c r="J633">
        <v>5990</v>
      </c>
      <c r="K633" s="3" t="s">
        <v>563</v>
      </c>
      <c r="L633" s="14">
        <v>27689</v>
      </c>
      <c r="M633" s="3">
        <v>8.1</v>
      </c>
      <c r="N633" s="3">
        <v>6400</v>
      </c>
      <c r="O633" s="3">
        <v>9.2</v>
      </c>
      <c r="P633" s="3">
        <v>2600</v>
      </c>
      <c r="Q633" s="3">
        <v>14</v>
      </c>
      <c r="R633" s="3">
        <v>2.8</v>
      </c>
      <c r="S633" s="3">
        <v>2360</v>
      </c>
      <c r="T633" s="3">
        <v>0</v>
      </c>
      <c r="U633" s="3">
        <v>2600</v>
      </c>
      <c r="V633" s="3">
        <v>27</v>
      </c>
      <c r="W633"/>
    </row>
    <row r="634" spans="1:23" ht="12.75">
      <c r="A634">
        <v>357</v>
      </c>
      <c r="B634" s="3" t="s">
        <v>194</v>
      </c>
      <c r="C634" s="2" t="s">
        <v>264</v>
      </c>
      <c r="F634">
        <v>36.2625</v>
      </c>
      <c r="G634">
        <v>-108.130833333333</v>
      </c>
      <c r="H634" t="s">
        <v>417</v>
      </c>
      <c r="I634">
        <v>4896</v>
      </c>
      <c r="J634">
        <v>5990</v>
      </c>
      <c r="K634" s="3" t="s">
        <v>563</v>
      </c>
      <c r="L634" s="14">
        <v>27850</v>
      </c>
      <c r="M634" s="3">
        <v>8.5</v>
      </c>
      <c r="N634" s="3">
        <v>7380</v>
      </c>
      <c r="O634" s="3">
        <v>14</v>
      </c>
      <c r="P634" s="3">
        <v>3000</v>
      </c>
      <c r="Q634" s="3">
        <v>17</v>
      </c>
      <c r="R634" s="3">
        <v>3.8</v>
      </c>
      <c r="S634" s="3">
        <v>1540</v>
      </c>
      <c r="T634" s="3">
        <v>537</v>
      </c>
      <c r="U634" s="3">
        <v>3000</v>
      </c>
      <c r="V634" s="3">
        <v>17</v>
      </c>
      <c r="W634"/>
    </row>
    <row r="635" spans="1:23" ht="12.75">
      <c r="A635">
        <v>358</v>
      </c>
      <c r="B635" s="3" t="s">
        <v>195</v>
      </c>
      <c r="C635" s="2" t="s">
        <v>264</v>
      </c>
      <c r="F635">
        <v>36.2088888888889</v>
      </c>
      <c r="G635">
        <v>-108.804722222222</v>
      </c>
      <c r="H635" t="s">
        <v>418</v>
      </c>
      <c r="I635">
        <v>415</v>
      </c>
      <c r="J635">
        <v>6080</v>
      </c>
      <c r="K635" s="3" t="s">
        <v>563</v>
      </c>
      <c r="L635" s="14">
        <v>24631</v>
      </c>
      <c r="M635" s="3">
        <v>8.5</v>
      </c>
      <c r="N635" s="3">
        <v>442</v>
      </c>
      <c r="O635" s="3">
        <v>21</v>
      </c>
      <c r="P635" s="3">
        <v>140</v>
      </c>
      <c r="Q635" s="3">
        <v>3</v>
      </c>
      <c r="R635" s="3">
        <v>4.3</v>
      </c>
      <c r="S635" s="3">
        <v>260</v>
      </c>
      <c r="T635" s="3">
        <v>13</v>
      </c>
      <c r="U635" s="3">
        <v>14</v>
      </c>
      <c r="V635" s="3">
        <v>120</v>
      </c>
      <c r="W635"/>
    </row>
    <row r="636" spans="1:23" ht="12.75">
      <c r="A636">
        <v>359</v>
      </c>
      <c r="B636" s="3" t="s">
        <v>196</v>
      </c>
      <c r="C636" s="2" t="s">
        <v>264</v>
      </c>
      <c r="F636">
        <v>36.2088888888889</v>
      </c>
      <c r="G636">
        <v>-108.804722222222</v>
      </c>
      <c r="H636" t="s">
        <v>418</v>
      </c>
      <c r="I636">
        <v>415</v>
      </c>
      <c r="J636">
        <v>6080</v>
      </c>
      <c r="K636" s="3" t="s">
        <v>563</v>
      </c>
      <c r="L636" s="14">
        <v>26399</v>
      </c>
      <c r="M636" s="3">
        <v>8.7</v>
      </c>
      <c r="N636" s="3">
        <v>474</v>
      </c>
      <c r="O636" s="3">
        <v>14</v>
      </c>
      <c r="P636" s="3">
        <v>150</v>
      </c>
      <c r="Q636" s="3">
        <v>3</v>
      </c>
      <c r="R636" s="3">
        <v>6.1</v>
      </c>
      <c r="S636" s="3">
        <v>250</v>
      </c>
      <c r="T636" s="3">
        <v>39</v>
      </c>
      <c r="U636" s="3">
        <v>5.3</v>
      </c>
      <c r="V636" s="3">
        <v>96</v>
      </c>
      <c r="W636"/>
    </row>
    <row r="637" spans="1:23" ht="12.75">
      <c r="A637">
        <v>360</v>
      </c>
      <c r="B637" s="3">
        <v>375</v>
      </c>
      <c r="C637" s="2" t="s">
        <v>264</v>
      </c>
      <c r="F637">
        <v>35.4372222222222</v>
      </c>
      <c r="G637">
        <v>-107.534444444444</v>
      </c>
      <c r="H637" t="s">
        <v>419</v>
      </c>
      <c r="I637">
        <v>360</v>
      </c>
      <c r="J637">
        <v>8100</v>
      </c>
      <c r="K637" s="3" t="s">
        <v>563</v>
      </c>
      <c r="L637" s="14">
        <v>22887</v>
      </c>
      <c r="M637" s="3">
        <v>7.8</v>
      </c>
      <c r="N637" s="3">
        <v>149</v>
      </c>
      <c r="O637" s="3">
        <v>20</v>
      </c>
      <c r="P637" s="3">
        <v>10</v>
      </c>
      <c r="Q637" s="3">
        <v>3</v>
      </c>
      <c r="R637" s="3">
        <v>8.5</v>
      </c>
      <c r="S637" s="3">
        <v>120</v>
      </c>
      <c r="T637" s="3">
        <v>0</v>
      </c>
      <c r="U637" s="3">
        <v>5.4</v>
      </c>
      <c r="V637" s="3">
        <v>5.8</v>
      </c>
      <c r="W637"/>
    </row>
    <row r="638" spans="1:23" ht="12.75">
      <c r="A638">
        <v>361</v>
      </c>
      <c r="B638" s="3">
        <v>263</v>
      </c>
      <c r="C638" s="2" t="s">
        <v>264</v>
      </c>
      <c r="F638">
        <v>35.3769444444444</v>
      </c>
      <c r="G638">
        <v>-107.410833333333</v>
      </c>
      <c r="H638" t="s">
        <v>420</v>
      </c>
      <c r="I638">
        <v>676</v>
      </c>
      <c r="J638">
        <v>8680</v>
      </c>
      <c r="K638" s="3" t="s">
        <v>563</v>
      </c>
      <c r="L638" s="14">
        <v>22910</v>
      </c>
      <c r="M638" s="3">
        <v>7.7</v>
      </c>
      <c r="N638" s="3">
        <v>174</v>
      </c>
      <c r="O638" s="3">
        <v>23</v>
      </c>
      <c r="P638" s="3">
        <v>13</v>
      </c>
      <c r="Q638" s="3">
        <v>6</v>
      </c>
      <c r="R638" s="3">
        <v>9.4</v>
      </c>
      <c r="S638" s="3">
        <v>150</v>
      </c>
      <c r="T638" s="3">
        <v>0</v>
      </c>
      <c r="U638" s="3">
        <v>3.6</v>
      </c>
      <c r="V638" s="3">
        <v>3.8</v>
      </c>
      <c r="W638"/>
    </row>
    <row r="639" spans="1:23" ht="12.75">
      <c r="A639">
        <v>362</v>
      </c>
      <c r="B639" s="3" t="s">
        <v>197</v>
      </c>
      <c r="C639" s="2" t="s">
        <v>264</v>
      </c>
      <c r="F639">
        <v>35.8466666666667</v>
      </c>
      <c r="G639">
        <v>-108.675277777778</v>
      </c>
      <c r="H639" t="s">
        <v>421</v>
      </c>
      <c r="I639">
        <v>500</v>
      </c>
      <c r="J639">
        <v>6065</v>
      </c>
      <c r="K639" s="3" t="s">
        <v>563</v>
      </c>
      <c r="L639" s="14">
        <v>25010</v>
      </c>
      <c r="M639" s="3">
        <v>8.1</v>
      </c>
      <c r="N639" s="3">
        <v>228</v>
      </c>
      <c r="O639" s="3">
        <v>36</v>
      </c>
      <c r="P639" s="3">
        <v>32</v>
      </c>
      <c r="Q639" s="3">
        <v>7</v>
      </c>
      <c r="R639" s="3">
        <v>17</v>
      </c>
      <c r="S639" s="3">
        <v>220</v>
      </c>
      <c r="T639" s="3">
        <v>0</v>
      </c>
      <c r="U639" s="3">
        <v>15</v>
      </c>
      <c r="V639" s="3">
        <v>39</v>
      </c>
      <c r="W639"/>
    </row>
    <row r="640" spans="1:23" ht="12.75">
      <c r="A640">
        <v>363</v>
      </c>
      <c r="B640" s="3">
        <v>283</v>
      </c>
      <c r="C640" s="2" t="s">
        <v>264</v>
      </c>
      <c r="F640">
        <v>35.3325</v>
      </c>
      <c r="G640">
        <v>-107.648333333333</v>
      </c>
      <c r="H640" t="s">
        <v>422</v>
      </c>
      <c r="I640">
        <v>336</v>
      </c>
      <c r="J640">
        <v>7215</v>
      </c>
      <c r="K640" s="3" t="s">
        <v>563</v>
      </c>
      <c r="L640" s="14">
        <v>22900</v>
      </c>
      <c r="M640" s="3">
        <v>8.1</v>
      </c>
      <c r="N640" s="3">
        <v>510</v>
      </c>
      <c r="O640" s="3">
        <v>74</v>
      </c>
      <c r="P640" s="3">
        <v>76</v>
      </c>
      <c r="Q640" s="3">
        <v>3</v>
      </c>
      <c r="R640" s="3">
        <v>24</v>
      </c>
      <c r="S640" s="3">
        <v>360</v>
      </c>
      <c r="T640" s="3">
        <v>0</v>
      </c>
      <c r="U640" s="3">
        <v>22</v>
      </c>
      <c r="V640" s="3">
        <v>100</v>
      </c>
      <c r="W640"/>
    </row>
    <row r="641" spans="1:23" ht="12.75">
      <c r="A641">
        <v>364</v>
      </c>
      <c r="B641" s="3">
        <v>824</v>
      </c>
      <c r="C641" s="2" t="s">
        <v>264</v>
      </c>
      <c r="F641">
        <v>35.6205555555556</v>
      </c>
      <c r="G641">
        <v>-107.521666666667</v>
      </c>
      <c r="H641" t="s">
        <v>423</v>
      </c>
      <c r="I641">
        <v>327</v>
      </c>
      <c r="J641">
        <v>6485</v>
      </c>
      <c r="K641" s="3" t="s">
        <v>563</v>
      </c>
      <c r="L641" s="14">
        <v>22921</v>
      </c>
      <c r="M641" s="3">
        <v>7.6</v>
      </c>
      <c r="N641" s="3">
        <v>2000</v>
      </c>
      <c r="O641" s="3">
        <v>62</v>
      </c>
      <c r="P641" s="3">
        <v>573</v>
      </c>
      <c r="Q641" s="3">
        <v>4.3</v>
      </c>
      <c r="R641" s="3">
        <v>24</v>
      </c>
      <c r="S641" s="3">
        <v>326</v>
      </c>
      <c r="T641" s="3">
        <v>0</v>
      </c>
      <c r="U641" s="3">
        <v>37</v>
      </c>
      <c r="V641" s="3">
        <v>1130</v>
      </c>
      <c r="W641"/>
    </row>
    <row r="642" spans="1:23" ht="12.75">
      <c r="A642">
        <v>365</v>
      </c>
      <c r="B642" s="3">
        <v>844</v>
      </c>
      <c r="C642" s="2" t="s">
        <v>264</v>
      </c>
      <c r="F642">
        <v>35.6080555555556</v>
      </c>
      <c r="G642">
        <v>-107.878888888889</v>
      </c>
      <c r="H642" t="s">
        <v>424</v>
      </c>
      <c r="I642">
        <v>640</v>
      </c>
      <c r="J642">
        <v>7265</v>
      </c>
      <c r="K642" s="3" t="s">
        <v>563</v>
      </c>
      <c r="L642" s="14">
        <v>22908</v>
      </c>
      <c r="M642" s="3">
        <v>7.4</v>
      </c>
      <c r="N642" s="3">
        <v>1550</v>
      </c>
      <c r="O642" s="3">
        <v>96</v>
      </c>
      <c r="P642" s="3">
        <v>338</v>
      </c>
      <c r="Q642" s="3">
        <v>6.1</v>
      </c>
      <c r="R642" s="3">
        <v>53</v>
      </c>
      <c r="S642" s="3">
        <v>307</v>
      </c>
      <c r="T642" s="3">
        <v>0</v>
      </c>
      <c r="U642" s="3">
        <v>15</v>
      </c>
      <c r="V642" s="3">
        <v>876</v>
      </c>
      <c r="W642"/>
    </row>
    <row r="643" spans="1:23" ht="12.75">
      <c r="A643">
        <v>366</v>
      </c>
      <c r="B643" s="3" t="s">
        <v>198</v>
      </c>
      <c r="C643" s="2" t="s">
        <v>264</v>
      </c>
      <c r="F643">
        <v>36.2386111111111</v>
      </c>
      <c r="G643">
        <v>-108.803055555556</v>
      </c>
      <c r="H643" t="s">
        <v>425</v>
      </c>
      <c r="I643">
        <v>99</v>
      </c>
      <c r="J643">
        <v>5920</v>
      </c>
      <c r="K643" s="3" t="s">
        <v>563</v>
      </c>
      <c r="L643" s="14">
        <v>24345</v>
      </c>
      <c r="N643" s="3">
        <v>1620</v>
      </c>
      <c r="O643" s="3">
        <v>140</v>
      </c>
      <c r="P643" s="3">
        <v>160</v>
      </c>
      <c r="Q643" s="3">
        <v>15</v>
      </c>
      <c r="R643" s="3">
        <v>76</v>
      </c>
      <c r="S643" s="3">
        <v>300</v>
      </c>
      <c r="T643" s="3">
        <v>2</v>
      </c>
      <c r="U643" s="3">
        <v>19</v>
      </c>
      <c r="V643" s="3">
        <v>790</v>
      </c>
      <c r="W643"/>
    </row>
    <row r="644" spans="1:23" ht="12.75">
      <c r="A644">
        <v>367</v>
      </c>
      <c r="B644" s="3" t="s">
        <v>199</v>
      </c>
      <c r="C644" s="2" t="s">
        <v>264</v>
      </c>
      <c r="F644">
        <v>35.5297222222222</v>
      </c>
      <c r="G644">
        <v>-107.745</v>
      </c>
      <c r="H644" t="s">
        <v>426</v>
      </c>
      <c r="I644">
        <v>400</v>
      </c>
      <c r="J644">
        <v>7035</v>
      </c>
      <c r="K644" s="3" t="s">
        <v>563</v>
      </c>
      <c r="L644" s="14">
        <v>22923</v>
      </c>
      <c r="M644" s="3">
        <v>7</v>
      </c>
      <c r="N644" s="3">
        <v>1940</v>
      </c>
      <c r="O644" s="3">
        <v>330</v>
      </c>
      <c r="P644" s="3">
        <v>54</v>
      </c>
      <c r="Q644" s="3">
        <v>4.9</v>
      </c>
      <c r="R644" s="3">
        <v>162</v>
      </c>
      <c r="S644" s="3">
        <v>546</v>
      </c>
      <c r="T644" s="3">
        <v>0</v>
      </c>
      <c r="U644" s="3">
        <v>7.7</v>
      </c>
      <c r="V644" s="3">
        <v>1100</v>
      </c>
      <c r="W644"/>
    </row>
    <row r="645" spans="1:23" ht="12.75">
      <c r="A645">
        <v>368</v>
      </c>
      <c r="B645" s="3" t="s">
        <v>503</v>
      </c>
      <c r="C645" s="2" t="s">
        <v>534</v>
      </c>
      <c r="D645">
        <v>260783</v>
      </c>
      <c r="E645">
        <v>3922629</v>
      </c>
      <c r="I645">
        <v>230</v>
      </c>
      <c r="J645">
        <v>7021</v>
      </c>
      <c r="K645" s="3" t="s">
        <v>563</v>
      </c>
      <c r="L645" s="14">
        <v>29146</v>
      </c>
      <c r="M645" s="3">
        <v>7.9</v>
      </c>
      <c r="N645" s="3">
        <v>595</v>
      </c>
      <c r="O645" s="3">
        <v>75</v>
      </c>
      <c r="P645" s="3">
        <v>109</v>
      </c>
      <c r="Q645" s="3">
        <v>3</v>
      </c>
      <c r="R645" s="3">
        <v>27</v>
      </c>
      <c r="S645" s="3">
        <v>419</v>
      </c>
      <c r="U645" s="3">
        <v>10</v>
      </c>
      <c r="V645" s="3">
        <v>156</v>
      </c>
      <c r="W645"/>
    </row>
    <row r="646" spans="1:23" ht="12.75">
      <c r="A646">
        <v>369</v>
      </c>
      <c r="B646" s="3" t="s">
        <v>528</v>
      </c>
      <c r="C646" s="2" t="s">
        <v>534</v>
      </c>
      <c r="D646">
        <v>259251</v>
      </c>
      <c r="E646">
        <v>3913007</v>
      </c>
      <c r="I646">
        <v>336</v>
      </c>
      <c r="J646">
        <v>7254</v>
      </c>
      <c r="K646" s="3" t="s">
        <v>563</v>
      </c>
      <c r="L646" s="14">
        <v>22900</v>
      </c>
      <c r="M646" s="3">
        <v>8.1</v>
      </c>
      <c r="N646" s="3">
        <v>695</v>
      </c>
      <c r="O646" s="3">
        <v>74</v>
      </c>
      <c r="P646" s="3">
        <v>76</v>
      </c>
      <c r="Q646" s="3">
        <v>3</v>
      </c>
      <c r="R646" s="3">
        <v>24</v>
      </c>
      <c r="S646" s="3">
        <v>365</v>
      </c>
      <c r="U646" s="3">
        <v>22</v>
      </c>
      <c r="V646" s="3">
        <v>103</v>
      </c>
      <c r="W646"/>
    </row>
    <row r="647" spans="1:23" ht="12.75">
      <c r="A647">
        <v>370</v>
      </c>
      <c r="B647" s="3" t="s">
        <v>528</v>
      </c>
      <c r="C647" s="2" t="s">
        <v>534</v>
      </c>
      <c r="D647">
        <v>259251</v>
      </c>
      <c r="E647">
        <v>3913007</v>
      </c>
      <c r="I647">
        <v>336</v>
      </c>
      <c r="J647">
        <v>7254</v>
      </c>
      <c r="K647" s="3" t="s">
        <v>563</v>
      </c>
      <c r="L647" s="14">
        <v>39671</v>
      </c>
      <c r="M647" s="3">
        <v>8.42</v>
      </c>
      <c r="N647" s="3">
        <v>249</v>
      </c>
      <c r="O647" s="3">
        <v>5</v>
      </c>
      <c r="P647" s="3">
        <v>101</v>
      </c>
      <c r="Q647" s="3">
        <v>1</v>
      </c>
      <c r="R647" s="3">
        <v>1</v>
      </c>
      <c r="S647" s="3">
        <v>253</v>
      </c>
      <c r="U647" s="3">
        <v>1</v>
      </c>
      <c r="V647" s="3">
        <v>2</v>
      </c>
      <c r="W647"/>
    </row>
    <row r="648" spans="1:23" ht="12.75">
      <c r="A648">
        <v>371</v>
      </c>
      <c r="B648" s="3" t="s">
        <v>510</v>
      </c>
      <c r="C648" s="2" t="s">
        <v>534</v>
      </c>
      <c r="D648">
        <v>257866</v>
      </c>
      <c r="E648">
        <v>3914204</v>
      </c>
      <c r="I648">
        <v>476</v>
      </c>
      <c r="J648">
        <v>7103</v>
      </c>
      <c r="K648" s="3" t="s">
        <v>563</v>
      </c>
      <c r="L648" s="14">
        <v>39681</v>
      </c>
      <c r="M648" s="3">
        <v>8.29</v>
      </c>
      <c r="N648" s="3">
        <v>204</v>
      </c>
      <c r="O648" s="3">
        <v>6</v>
      </c>
      <c r="P648" s="3">
        <v>77</v>
      </c>
      <c r="Q648" s="3">
        <v>1</v>
      </c>
      <c r="R648" s="3">
        <v>2</v>
      </c>
      <c r="S648" s="3">
        <v>192</v>
      </c>
      <c r="U648" s="3">
        <v>1</v>
      </c>
      <c r="V648" s="3">
        <v>6</v>
      </c>
      <c r="W648"/>
    </row>
    <row r="649" spans="1:23" ht="12.75">
      <c r="A649">
        <v>372</v>
      </c>
      <c r="B649" s="3" t="s">
        <v>510</v>
      </c>
      <c r="C649" s="2" t="s">
        <v>534</v>
      </c>
      <c r="D649">
        <v>257866</v>
      </c>
      <c r="E649">
        <v>3914204</v>
      </c>
      <c r="I649">
        <v>476</v>
      </c>
      <c r="J649">
        <v>7103</v>
      </c>
      <c r="K649" s="3" t="s">
        <v>563</v>
      </c>
      <c r="L649" s="14">
        <v>39765</v>
      </c>
      <c r="M649" s="3">
        <v>8.49</v>
      </c>
      <c r="N649" s="3">
        <v>212</v>
      </c>
      <c r="O649" s="3">
        <v>6</v>
      </c>
      <c r="P649" s="3">
        <v>78</v>
      </c>
      <c r="Q649" s="3">
        <v>1</v>
      </c>
      <c r="R649" s="3">
        <v>2</v>
      </c>
      <c r="S649" s="3">
        <v>200</v>
      </c>
      <c r="U649" s="3">
        <v>1</v>
      </c>
      <c r="V649" s="3">
        <v>6</v>
      </c>
      <c r="W649"/>
    </row>
    <row r="650" spans="1:23" ht="12.75">
      <c r="A650">
        <v>373</v>
      </c>
      <c r="B650" s="3" t="s">
        <v>510</v>
      </c>
      <c r="C650" s="2" t="s">
        <v>534</v>
      </c>
      <c r="D650">
        <v>257866</v>
      </c>
      <c r="E650">
        <v>3914204</v>
      </c>
      <c r="I650">
        <v>476</v>
      </c>
      <c r="J650">
        <v>7103</v>
      </c>
      <c r="K650" s="3" t="s">
        <v>563</v>
      </c>
      <c r="L650" s="14">
        <v>39855</v>
      </c>
      <c r="M650" s="3">
        <v>8.4</v>
      </c>
      <c r="N650" s="3">
        <v>221</v>
      </c>
      <c r="O650" s="3">
        <v>4</v>
      </c>
      <c r="P650" s="3">
        <v>68</v>
      </c>
      <c r="Q650" s="3">
        <v>1</v>
      </c>
      <c r="R650" s="3">
        <v>2</v>
      </c>
      <c r="S650" s="3">
        <v>210</v>
      </c>
      <c r="U650" s="3">
        <v>1</v>
      </c>
      <c r="V650" s="3">
        <v>4</v>
      </c>
      <c r="W650"/>
    </row>
    <row r="651" spans="1:23" ht="12.75">
      <c r="A651">
        <v>374</v>
      </c>
      <c r="B651" s="3" t="s">
        <v>510</v>
      </c>
      <c r="C651" s="2" t="s">
        <v>534</v>
      </c>
      <c r="D651">
        <v>257866</v>
      </c>
      <c r="E651">
        <v>3914204</v>
      </c>
      <c r="I651">
        <v>476</v>
      </c>
      <c r="J651">
        <v>7103</v>
      </c>
      <c r="K651" s="3" t="s">
        <v>563</v>
      </c>
      <c r="L651" s="14">
        <v>39952</v>
      </c>
      <c r="M651" s="3">
        <v>8.57</v>
      </c>
      <c r="N651" s="3">
        <v>204</v>
      </c>
      <c r="O651" s="3">
        <v>5</v>
      </c>
      <c r="P651" s="3">
        <v>69</v>
      </c>
      <c r="Q651" s="3">
        <v>1</v>
      </c>
      <c r="R651" s="3">
        <v>2</v>
      </c>
      <c r="S651" s="3">
        <v>204</v>
      </c>
      <c r="U651" s="3">
        <v>1</v>
      </c>
      <c r="V651" s="3">
        <v>5</v>
      </c>
      <c r="W651"/>
    </row>
    <row r="652" spans="1:23" ht="12.75">
      <c r="A652">
        <v>375</v>
      </c>
      <c r="B652" s="3" t="s">
        <v>510</v>
      </c>
      <c r="C652" s="2" t="s">
        <v>534</v>
      </c>
      <c r="D652">
        <v>257866</v>
      </c>
      <c r="E652">
        <v>3914204</v>
      </c>
      <c r="I652">
        <v>476</v>
      </c>
      <c r="J652">
        <v>7103</v>
      </c>
      <c r="K652" s="3" t="s">
        <v>563</v>
      </c>
      <c r="L652" s="14">
        <v>40297</v>
      </c>
      <c r="M652" s="3">
        <v>8.36</v>
      </c>
      <c r="N652" s="3">
        <v>192</v>
      </c>
      <c r="O652" s="3">
        <v>5</v>
      </c>
      <c r="P652" s="3">
        <v>78</v>
      </c>
      <c r="Q652" s="3">
        <v>1</v>
      </c>
      <c r="R652" s="3">
        <v>2</v>
      </c>
      <c r="S652" s="3">
        <v>216</v>
      </c>
      <c r="U652" s="3">
        <v>1</v>
      </c>
      <c r="V652" s="3">
        <v>7</v>
      </c>
      <c r="W652"/>
    </row>
    <row r="653" spans="1:23" ht="12.75">
      <c r="A653">
        <v>376</v>
      </c>
      <c r="B653" s="3" t="s">
        <v>510</v>
      </c>
      <c r="C653" s="2" t="s">
        <v>534</v>
      </c>
      <c r="D653">
        <v>257866</v>
      </c>
      <c r="E653">
        <v>3914204</v>
      </c>
      <c r="I653">
        <v>476</v>
      </c>
      <c r="J653">
        <v>7103</v>
      </c>
      <c r="K653" s="3" t="s">
        <v>563</v>
      </c>
      <c r="L653" s="14">
        <v>40464</v>
      </c>
      <c r="M653" s="3">
        <v>8.55</v>
      </c>
      <c r="N653" s="3">
        <v>270</v>
      </c>
      <c r="O653" s="3">
        <v>5</v>
      </c>
      <c r="P653" s="3">
        <v>75</v>
      </c>
      <c r="Q653" s="3">
        <v>1</v>
      </c>
      <c r="R653" s="3">
        <v>2</v>
      </c>
      <c r="S653" s="3">
        <v>219</v>
      </c>
      <c r="U653" s="3">
        <v>1</v>
      </c>
      <c r="V653" s="3">
        <v>9</v>
      </c>
      <c r="W653"/>
    </row>
    <row r="654" spans="1:23" ht="12.75">
      <c r="A654">
        <v>377</v>
      </c>
      <c r="B654" s="3" t="s">
        <v>498</v>
      </c>
      <c r="C654" s="2" t="s">
        <v>534</v>
      </c>
      <c r="D654">
        <v>255740</v>
      </c>
      <c r="E654">
        <v>3910867</v>
      </c>
      <c r="I654">
        <v>600</v>
      </c>
      <c r="J654">
        <v>7169</v>
      </c>
      <c r="K654" s="3" t="s">
        <v>563</v>
      </c>
      <c r="L654" s="14">
        <v>26451</v>
      </c>
      <c r="M654" s="3">
        <v>8</v>
      </c>
      <c r="N654" s="3">
        <v>490</v>
      </c>
      <c r="O654" s="3">
        <v>6.40000009536743</v>
      </c>
      <c r="P654" s="3">
        <v>170</v>
      </c>
      <c r="Q654" s="3">
        <v>1.2</v>
      </c>
      <c r="R654" s="3">
        <v>3.20000004768372</v>
      </c>
      <c r="S654" s="3">
        <v>348</v>
      </c>
      <c r="U654" s="3">
        <v>10</v>
      </c>
      <c r="V654" s="3">
        <v>83</v>
      </c>
      <c r="W654"/>
    </row>
    <row r="655" spans="1:23" ht="12.75">
      <c r="A655">
        <v>378</v>
      </c>
      <c r="B655" s="3" t="s">
        <v>498</v>
      </c>
      <c r="C655" s="2" t="s">
        <v>534</v>
      </c>
      <c r="D655">
        <v>255740</v>
      </c>
      <c r="E655">
        <v>3910867</v>
      </c>
      <c r="I655">
        <v>600</v>
      </c>
      <c r="J655">
        <v>7169</v>
      </c>
      <c r="K655" s="3" t="s">
        <v>563</v>
      </c>
      <c r="L655" s="14">
        <v>39715</v>
      </c>
      <c r="M655" s="3">
        <v>8.29</v>
      </c>
      <c r="N655" s="3">
        <v>655</v>
      </c>
      <c r="O655" s="3">
        <v>4</v>
      </c>
      <c r="P655" s="3">
        <v>311</v>
      </c>
      <c r="Q655" s="3">
        <v>2</v>
      </c>
      <c r="R655" s="3">
        <v>1</v>
      </c>
      <c r="S655" s="3">
        <v>670</v>
      </c>
      <c r="U655" s="3">
        <v>7</v>
      </c>
      <c r="W655"/>
    </row>
    <row r="656" spans="1:23" ht="12.75">
      <c r="A656">
        <v>379</v>
      </c>
      <c r="B656" s="3" t="s">
        <v>498</v>
      </c>
      <c r="C656" s="2" t="s">
        <v>534</v>
      </c>
      <c r="D656">
        <v>255740</v>
      </c>
      <c r="E656">
        <v>3910867</v>
      </c>
      <c r="I656">
        <v>600</v>
      </c>
      <c r="J656">
        <v>7169</v>
      </c>
      <c r="K656" s="3" t="s">
        <v>563</v>
      </c>
      <c r="L656" s="14">
        <v>39760</v>
      </c>
      <c r="M656" s="3">
        <v>8.52</v>
      </c>
      <c r="N656" s="3">
        <v>446</v>
      </c>
      <c r="O656" s="3">
        <v>3</v>
      </c>
      <c r="P656" s="3">
        <v>195</v>
      </c>
      <c r="Q656" s="3">
        <v>2</v>
      </c>
      <c r="R656" s="3">
        <v>1</v>
      </c>
      <c r="S656" s="3">
        <v>443</v>
      </c>
      <c r="U656" s="3">
        <v>3</v>
      </c>
      <c r="W656"/>
    </row>
    <row r="657" spans="1:23" ht="12.75">
      <c r="A657">
        <v>380</v>
      </c>
      <c r="B657" s="3" t="s">
        <v>522</v>
      </c>
      <c r="C657" s="2" t="s">
        <v>534</v>
      </c>
      <c r="D657">
        <v>260736</v>
      </c>
      <c r="E657">
        <v>3913770</v>
      </c>
      <c r="I657">
        <v>800</v>
      </c>
      <c r="J657">
        <v>7352</v>
      </c>
      <c r="K657" s="3" t="s">
        <v>563</v>
      </c>
      <c r="L657" s="14">
        <v>27827</v>
      </c>
      <c r="M657" s="3">
        <v>8.2</v>
      </c>
      <c r="N657" s="3">
        <v>276</v>
      </c>
      <c r="O657" s="3">
        <v>6.40000009536743</v>
      </c>
      <c r="P657" s="3">
        <v>78</v>
      </c>
      <c r="Q657" s="3">
        <v>1.3</v>
      </c>
      <c r="R657" s="3">
        <v>1.79999995231628</v>
      </c>
      <c r="S657" s="3">
        <v>174</v>
      </c>
      <c r="U657" s="3">
        <v>2</v>
      </c>
      <c r="V657" s="3">
        <v>6</v>
      </c>
      <c r="W657"/>
    </row>
    <row r="658" spans="1:23" ht="12.75">
      <c r="A658">
        <v>381</v>
      </c>
      <c r="B658" s="3" t="s">
        <v>537</v>
      </c>
      <c r="C658" s="2" t="s">
        <v>549</v>
      </c>
      <c r="D658">
        <v>275625</v>
      </c>
      <c r="E658">
        <v>3895975</v>
      </c>
      <c r="I658">
        <v>98.4251968503937</v>
      </c>
      <c r="J658">
        <v>7640.09186351706</v>
      </c>
      <c r="K658" s="3" t="s">
        <v>563</v>
      </c>
      <c r="L658" s="14">
        <v>34608</v>
      </c>
      <c r="M658" s="3">
        <v>7.27</v>
      </c>
      <c r="O658" s="3">
        <v>16.13</v>
      </c>
      <c r="P658" s="3">
        <v>10.64</v>
      </c>
      <c r="Q658" s="3">
        <v>3.85</v>
      </c>
      <c r="R658" s="3">
        <v>6.42</v>
      </c>
      <c r="S658" s="3">
        <v>119.8</v>
      </c>
      <c r="U658" s="3">
        <v>2.7</v>
      </c>
      <c r="V658" s="3">
        <v>2.3</v>
      </c>
      <c r="W658"/>
    </row>
    <row r="659" spans="1:23" ht="12.75">
      <c r="A659">
        <v>382</v>
      </c>
      <c r="B659" s="3" t="s">
        <v>538</v>
      </c>
      <c r="C659" s="2" t="s">
        <v>549</v>
      </c>
      <c r="D659">
        <v>275725</v>
      </c>
      <c r="E659">
        <v>3895975</v>
      </c>
      <c r="I659">
        <v>118.110236220472</v>
      </c>
      <c r="J659">
        <v>7741.79790026247</v>
      </c>
      <c r="K659" s="3" t="s">
        <v>563</v>
      </c>
      <c r="L659" s="14">
        <v>34608</v>
      </c>
      <c r="M659" s="3">
        <v>7.81</v>
      </c>
      <c r="O659" s="3">
        <v>13.67</v>
      </c>
      <c r="P659" s="3">
        <v>9.072</v>
      </c>
      <c r="Q659" s="3">
        <v>3.55</v>
      </c>
      <c r="R659" s="3">
        <v>5.2</v>
      </c>
      <c r="S659" s="3">
        <v>91.68</v>
      </c>
      <c r="U659" s="3">
        <v>3</v>
      </c>
      <c r="V659" s="3">
        <v>2.1</v>
      </c>
      <c r="W659"/>
    </row>
    <row r="660" spans="2:23" ht="12.75">
      <c r="B660" s="3" t="s">
        <v>807</v>
      </c>
      <c r="C660" t="s">
        <v>785</v>
      </c>
      <c r="F660">
        <v>36.2597</v>
      </c>
      <c r="G660">
        <v>-107.3423</v>
      </c>
      <c r="H660" t="s">
        <v>808</v>
      </c>
      <c r="I660">
        <v>2513</v>
      </c>
      <c r="J660">
        <v>6725</v>
      </c>
      <c r="K660" s="3" t="s">
        <v>563</v>
      </c>
      <c r="L660" s="1">
        <v>26857</v>
      </c>
      <c r="M660">
        <v>8.7</v>
      </c>
      <c r="N660">
        <v>5204</v>
      </c>
      <c r="O660">
        <v>16</v>
      </c>
      <c r="P660">
        <v>1674</v>
      </c>
      <c r="Q660"/>
      <c r="R660">
        <v>48</v>
      </c>
      <c r="S660">
        <v>1520</v>
      </c>
      <c r="T660"/>
      <c r="U660">
        <v>1278</v>
      </c>
      <c r="V660">
        <v>345</v>
      </c>
      <c r="W660"/>
    </row>
    <row r="661" spans="1:23" ht="12.75">
      <c r="A661">
        <v>383</v>
      </c>
      <c r="B661" s="3">
        <v>466</v>
      </c>
      <c r="C661" s="2" t="s">
        <v>264</v>
      </c>
      <c r="F661">
        <v>35.4255555555556</v>
      </c>
      <c r="G661">
        <v>-108.235</v>
      </c>
      <c r="H661" t="s">
        <v>427</v>
      </c>
      <c r="I661">
        <v>746</v>
      </c>
      <c r="J661">
        <v>7312</v>
      </c>
      <c r="K661" s="3" t="s">
        <v>564</v>
      </c>
      <c r="L661" s="14">
        <v>27466</v>
      </c>
      <c r="O661" s="3">
        <v>1.6</v>
      </c>
      <c r="P661" s="3">
        <v>150</v>
      </c>
      <c r="Q661" s="3">
        <v>2</v>
      </c>
      <c r="R661" s="3">
        <v>0.1</v>
      </c>
      <c r="S661" s="3">
        <v>326</v>
      </c>
      <c r="V661" s="3">
        <v>58</v>
      </c>
      <c r="W661"/>
    </row>
    <row r="662" spans="1:23" ht="12.75">
      <c r="A662">
        <v>384</v>
      </c>
      <c r="B662" s="3">
        <v>467</v>
      </c>
      <c r="C662" s="2" t="s">
        <v>264</v>
      </c>
      <c r="F662">
        <v>35.4255555555556</v>
      </c>
      <c r="G662">
        <v>-108.233333333333</v>
      </c>
      <c r="H662" t="s">
        <v>428</v>
      </c>
      <c r="I662">
        <v>1350</v>
      </c>
      <c r="J662">
        <v>7307</v>
      </c>
      <c r="K662" s="3" t="s">
        <v>564</v>
      </c>
      <c r="L662" s="14">
        <v>27466</v>
      </c>
      <c r="O662" s="3">
        <v>44</v>
      </c>
      <c r="P662" s="3">
        <v>43</v>
      </c>
      <c r="Q662" s="3">
        <v>2.5</v>
      </c>
      <c r="R662" s="3">
        <v>5.1</v>
      </c>
      <c r="S662" s="3">
        <v>266</v>
      </c>
      <c r="V662" s="3">
        <v>40</v>
      </c>
      <c r="W662"/>
    </row>
    <row r="663" spans="1:23" ht="12.75">
      <c r="A663">
        <v>385</v>
      </c>
      <c r="B663" s="3">
        <v>662</v>
      </c>
      <c r="C663" s="2" t="s">
        <v>264</v>
      </c>
      <c r="F663">
        <v>36.5394444444444</v>
      </c>
      <c r="G663">
        <v>-108.592222222222</v>
      </c>
      <c r="H663" t="s">
        <v>429</v>
      </c>
      <c r="I663">
        <v>1965</v>
      </c>
      <c r="J663">
        <v>6715</v>
      </c>
      <c r="K663" s="3" t="s">
        <v>564</v>
      </c>
      <c r="L663" s="14">
        <v>24441</v>
      </c>
      <c r="M663" s="3">
        <v>8.2</v>
      </c>
      <c r="N663" s="3">
        <v>1060</v>
      </c>
      <c r="O663" s="3">
        <v>120</v>
      </c>
      <c r="P663" s="3">
        <v>200</v>
      </c>
      <c r="Q663" s="3">
        <v>3</v>
      </c>
      <c r="R663" s="3">
        <v>15</v>
      </c>
      <c r="S663" s="3">
        <v>200</v>
      </c>
      <c r="T663" s="3">
        <v>0</v>
      </c>
      <c r="U663" s="3">
        <v>23</v>
      </c>
      <c r="V663" s="3">
        <v>610</v>
      </c>
      <c r="W663"/>
    </row>
    <row r="664" spans="1:23" ht="12.75">
      <c r="A664">
        <v>386</v>
      </c>
      <c r="C664" s="2" t="s">
        <v>264</v>
      </c>
      <c r="I664">
        <v>1250</v>
      </c>
      <c r="K664" s="3" t="s">
        <v>564</v>
      </c>
      <c r="L664" s="14">
        <v>22480</v>
      </c>
      <c r="M664" s="3">
        <v>7.2</v>
      </c>
      <c r="N664" s="3">
        <v>567</v>
      </c>
      <c r="O664" s="3">
        <v>124</v>
      </c>
      <c r="P664" s="3">
        <v>39</v>
      </c>
      <c r="Q664" s="3">
        <v>2.2</v>
      </c>
      <c r="R664" s="3">
        <v>25</v>
      </c>
      <c r="S664" s="3">
        <v>265</v>
      </c>
      <c r="T664" s="3">
        <v>0</v>
      </c>
      <c r="U664" s="3">
        <v>14</v>
      </c>
      <c r="V664" s="3">
        <v>230</v>
      </c>
      <c r="W664"/>
    </row>
    <row r="665" spans="1:23" ht="12.75">
      <c r="A665">
        <v>387</v>
      </c>
      <c r="B665" s="3" t="s">
        <v>200</v>
      </c>
      <c r="C665" s="2" t="s">
        <v>264</v>
      </c>
      <c r="F665">
        <v>35.5358333333333</v>
      </c>
      <c r="G665">
        <v>-108.594722222222</v>
      </c>
      <c r="H665" t="s">
        <v>430</v>
      </c>
      <c r="I665">
        <v>1683</v>
      </c>
      <c r="J665">
        <v>6750</v>
      </c>
      <c r="K665" s="3" t="s">
        <v>564</v>
      </c>
      <c r="L665" s="14">
        <v>23607</v>
      </c>
      <c r="N665" s="3">
        <v>883</v>
      </c>
      <c r="O665" s="3">
        <v>120</v>
      </c>
      <c r="P665" s="3">
        <v>110</v>
      </c>
      <c r="Q665" s="3">
        <v>4</v>
      </c>
      <c r="R665" s="3">
        <v>59</v>
      </c>
      <c r="S665" s="3">
        <v>23</v>
      </c>
      <c r="T665" s="3">
        <v>0</v>
      </c>
      <c r="U665" s="3">
        <v>14</v>
      </c>
      <c r="V665" s="3">
        <v>730</v>
      </c>
      <c r="W665"/>
    </row>
    <row r="666" spans="1:23" ht="12.75">
      <c r="A666">
        <v>388</v>
      </c>
      <c r="B666" s="3" t="s">
        <v>201</v>
      </c>
      <c r="C666" s="2" t="s">
        <v>264</v>
      </c>
      <c r="F666">
        <v>35.5358333333333</v>
      </c>
      <c r="G666">
        <v>-108.594722222222</v>
      </c>
      <c r="H666" t="s">
        <v>430</v>
      </c>
      <c r="I666">
        <v>1683</v>
      </c>
      <c r="J666">
        <v>6750</v>
      </c>
      <c r="K666" s="3" t="s">
        <v>564</v>
      </c>
      <c r="L666" s="14">
        <v>24441</v>
      </c>
      <c r="M666" s="3">
        <v>8</v>
      </c>
      <c r="N666" s="3">
        <v>1050</v>
      </c>
      <c r="O666" s="3">
        <v>120</v>
      </c>
      <c r="P666" s="3">
        <v>110</v>
      </c>
      <c r="Q666" s="3">
        <v>4</v>
      </c>
      <c r="R666" s="3">
        <v>60</v>
      </c>
      <c r="S666" s="3">
        <v>230</v>
      </c>
      <c r="T666" s="3">
        <v>0</v>
      </c>
      <c r="U666" s="3">
        <v>22</v>
      </c>
      <c r="V666" s="3">
        <v>570</v>
      </c>
      <c r="W666"/>
    </row>
    <row r="667" spans="1:23" ht="12.75">
      <c r="A667">
        <v>389</v>
      </c>
      <c r="B667" s="3" t="s">
        <v>202</v>
      </c>
      <c r="C667" s="2" t="s">
        <v>264</v>
      </c>
      <c r="F667">
        <v>35.5105555555556</v>
      </c>
      <c r="G667">
        <v>-108.500555555556</v>
      </c>
      <c r="H667" t="s">
        <v>431</v>
      </c>
      <c r="I667">
        <v>1188</v>
      </c>
      <c r="J667">
        <v>3825</v>
      </c>
      <c r="K667" s="3" t="s">
        <v>564</v>
      </c>
      <c r="L667" s="14">
        <v>26381</v>
      </c>
      <c r="M667" s="3">
        <v>8.4</v>
      </c>
      <c r="N667" s="3">
        <v>1070</v>
      </c>
      <c r="O667" s="3">
        <v>170</v>
      </c>
      <c r="P667" s="3">
        <v>27</v>
      </c>
      <c r="Q667" s="3">
        <v>5</v>
      </c>
      <c r="R667" s="3">
        <v>82</v>
      </c>
      <c r="S667" s="3">
        <v>190</v>
      </c>
      <c r="T667" s="3">
        <v>23</v>
      </c>
      <c r="U667" s="3">
        <v>6.4</v>
      </c>
      <c r="V667" s="3">
        <v>590</v>
      </c>
      <c r="W667"/>
    </row>
    <row r="668" spans="1:23" ht="12.75">
      <c r="A668">
        <v>390</v>
      </c>
      <c r="B668" s="3" t="s">
        <v>203</v>
      </c>
      <c r="C668" s="2" t="s">
        <v>264</v>
      </c>
      <c r="F668">
        <v>35.3938888888889</v>
      </c>
      <c r="G668">
        <v>-108.225277777778</v>
      </c>
      <c r="H668" t="s">
        <v>432</v>
      </c>
      <c r="I668">
        <v>870</v>
      </c>
      <c r="J668">
        <v>7147</v>
      </c>
      <c r="K668" s="3" t="s">
        <v>565</v>
      </c>
      <c r="L668" s="14">
        <v>22481</v>
      </c>
      <c r="M668" s="3">
        <v>7.4</v>
      </c>
      <c r="N668" s="3">
        <v>344</v>
      </c>
      <c r="O668" s="3">
        <v>90</v>
      </c>
      <c r="P668" s="3">
        <v>10</v>
      </c>
      <c r="Q668" s="3">
        <v>1.2</v>
      </c>
      <c r="R668" s="3">
        <v>15</v>
      </c>
      <c r="S668" s="3">
        <v>280</v>
      </c>
      <c r="T668" s="3">
        <v>0</v>
      </c>
      <c r="U668" s="3">
        <v>4.8</v>
      </c>
      <c r="V668" s="3">
        <v>72</v>
      </c>
      <c r="W668"/>
    </row>
    <row r="669" spans="1:23" ht="12.75">
      <c r="A669">
        <v>391</v>
      </c>
      <c r="B669" s="3" t="s">
        <v>204</v>
      </c>
      <c r="C669" s="2" t="s">
        <v>264</v>
      </c>
      <c r="F669">
        <v>35.3938888888889</v>
      </c>
      <c r="G669">
        <v>-108.225277777778</v>
      </c>
      <c r="H669" t="s">
        <v>432</v>
      </c>
      <c r="I669">
        <v>870</v>
      </c>
      <c r="J669">
        <v>7147</v>
      </c>
      <c r="K669" s="3" t="s">
        <v>565</v>
      </c>
      <c r="L669" s="14">
        <v>27466</v>
      </c>
      <c r="N669" s="3">
        <v>356</v>
      </c>
      <c r="O669" s="3">
        <v>91</v>
      </c>
      <c r="P669" s="3">
        <v>10</v>
      </c>
      <c r="Q669" s="3">
        <v>1.4</v>
      </c>
      <c r="R669" s="3">
        <v>16</v>
      </c>
      <c r="S669" s="3">
        <v>279</v>
      </c>
      <c r="U669" s="3">
        <v>4.7</v>
      </c>
      <c r="V669" s="3">
        <v>85</v>
      </c>
      <c r="W669"/>
    </row>
    <row r="670" spans="1:23" ht="12.75">
      <c r="A670">
        <v>392</v>
      </c>
      <c r="B670" s="3" t="s">
        <v>205</v>
      </c>
      <c r="C670" s="2" t="s">
        <v>264</v>
      </c>
      <c r="F670">
        <v>35.5238888888889</v>
      </c>
      <c r="G670">
        <v>-108.471666666667</v>
      </c>
      <c r="H670" t="s">
        <v>433</v>
      </c>
      <c r="I670">
        <v>1367</v>
      </c>
      <c r="J670">
        <v>6960</v>
      </c>
      <c r="K670" s="3" t="s">
        <v>565</v>
      </c>
      <c r="L670" s="14">
        <v>25910</v>
      </c>
      <c r="M670" s="3">
        <v>7.7</v>
      </c>
      <c r="N670" s="3">
        <v>895</v>
      </c>
      <c r="O670" s="3">
        <v>190</v>
      </c>
      <c r="P670" s="3">
        <v>27</v>
      </c>
      <c r="Q670" s="3">
        <v>0.1</v>
      </c>
      <c r="R670" s="3">
        <v>38</v>
      </c>
      <c r="S670" s="3">
        <v>42</v>
      </c>
      <c r="T670" s="3">
        <v>0</v>
      </c>
      <c r="U670" s="3">
        <v>140</v>
      </c>
      <c r="V670" s="3">
        <v>450</v>
      </c>
      <c r="W670"/>
    </row>
    <row r="671" spans="1:23" ht="12.75">
      <c r="A671">
        <v>393</v>
      </c>
      <c r="B671" s="3" t="s">
        <v>206</v>
      </c>
      <c r="C671" s="2" t="s">
        <v>264</v>
      </c>
      <c r="F671">
        <v>35.5238888888889</v>
      </c>
      <c r="G671">
        <v>-108.471666666667</v>
      </c>
      <c r="H671" t="s">
        <v>433</v>
      </c>
      <c r="I671">
        <v>1367</v>
      </c>
      <c r="J671">
        <v>6960</v>
      </c>
      <c r="K671" s="3" t="s">
        <v>565</v>
      </c>
      <c r="L671" s="14">
        <v>25513</v>
      </c>
      <c r="M671" s="3">
        <v>7.7</v>
      </c>
      <c r="N671" s="3">
        <v>936</v>
      </c>
      <c r="O671" s="3">
        <v>190</v>
      </c>
      <c r="P671" s="3">
        <v>22</v>
      </c>
      <c r="Q671" s="3">
        <v>2</v>
      </c>
      <c r="R671" s="3">
        <v>38</v>
      </c>
      <c r="S671" s="3">
        <v>240</v>
      </c>
      <c r="T671" s="3">
        <v>0</v>
      </c>
      <c r="U671" s="3">
        <v>9.9</v>
      </c>
      <c r="V671" s="3">
        <v>460</v>
      </c>
      <c r="W671"/>
    </row>
    <row r="672" spans="1:23" ht="12.75">
      <c r="A672">
        <v>394</v>
      </c>
      <c r="B672" s="3" t="s">
        <v>207</v>
      </c>
      <c r="C672" s="2" t="s">
        <v>264</v>
      </c>
      <c r="F672">
        <v>35.2441666666667</v>
      </c>
      <c r="G672">
        <v>-107.948333333333</v>
      </c>
      <c r="H672" t="s">
        <v>434</v>
      </c>
      <c r="I672">
        <v>236</v>
      </c>
      <c r="J672">
        <v>6583</v>
      </c>
      <c r="K672" s="3" t="s">
        <v>565</v>
      </c>
      <c r="L672" s="14">
        <v>22819</v>
      </c>
      <c r="M672" s="3">
        <v>7</v>
      </c>
      <c r="N672" s="3">
        <v>1180</v>
      </c>
      <c r="O672" s="3">
        <v>184</v>
      </c>
      <c r="P672" s="3">
        <v>130</v>
      </c>
      <c r="Q672" s="3">
        <v>6.7</v>
      </c>
      <c r="R672" s="3">
        <v>49</v>
      </c>
      <c r="S672" s="3">
        <v>338</v>
      </c>
      <c r="T672" s="3">
        <v>0</v>
      </c>
      <c r="U672" s="3">
        <v>100</v>
      </c>
      <c r="V672" s="3">
        <v>464</v>
      </c>
      <c r="W672"/>
    </row>
    <row r="673" spans="1:23" ht="12.75">
      <c r="A673">
        <v>395</v>
      </c>
      <c r="B673" s="3" t="s">
        <v>208</v>
      </c>
      <c r="C673" s="2" t="s">
        <v>264</v>
      </c>
      <c r="F673">
        <v>35.495</v>
      </c>
      <c r="G673">
        <v>-108.573055555556</v>
      </c>
      <c r="H673" t="s">
        <v>435</v>
      </c>
      <c r="I673">
        <v>1945</v>
      </c>
      <c r="J673">
        <v>6805</v>
      </c>
      <c r="K673" s="3" t="s">
        <v>565</v>
      </c>
      <c r="L673" s="14">
        <v>25113</v>
      </c>
      <c r="M673" s="3">
        <v>7.3</v>
      </c>
      <c r="N673" s="3">
        <v>4560</v>
      </c>
      <c r="O673" s="3">
        <v>260</v>
      </c>
      <c r="P673" s="3">
        <v>1100</v>
      </c>
      <c r="Q673" s="3">
        <v>21</v>
      </c>
      <c r="R673" s="3">
        <v>59</v>
      </c>
      <c r="S673" s="3">
        <v>110</v>
      </c>
      <c r="T673" s="3">
        <v>0</v>
      </c>
      <c r="U673" s="3">
        <v>63</v>
      </c>
      <c r="V673" s="3">
        <v>3000</v>
      </c>
      <c r="W673"/>
    </row>
    <row r="674" spans="1:23" ht="12.75">
      <c r="A674">
        <v>396</v>
      </c>
      <c r="B674" s="3" t="s">
        <v>209</v>
      </c>
      <c r="C674" s="2" t="s">
        <v>264</v>
      </c>
      <c r="F674">
        <v>35.5155555555556</v>
      </c>
      <c r="G674">
        <v>-108.586666666667</v>
      </c>
      <c r="H674" t="s">
        <v>436</v>
      </c>
      <c r="I674">
        <v>1125</v>
      </c>
      <c r="J674">
        <v>6680</v>
      </c>
      <c r="K674" s="3" t="s">
        <v>565</v>
      </c>
      <c r="L674" s="14">
        <v>20376</v>
      </c>
      <c r="M674" s="3">
        <v>7.8</v>
      </c>
      <c r="N674" s="3">
        <v>1020</v>
      </c>
      <c r="O674" s="3">
        <v>130</v>
      </c>
      <c r="Q674" s="3">
        <v>4</v>
      </c>
      <c r="R674" s="3">
        <v>75</v>
      </c>
      <c r="S674" s="3">
        <v>210</v>
      </c>
      <c r="T674" s="3">
        <v>0</v>
      </c>
      <c r="U674" s="3">
        <v>4.8</v>
      </c>
      <c r="V674" s="3">
        <v>580</v>
      </c>
      <c r="W674"/>
    </row>
    <row r="675" spans="1:23" ht="12.75">
      <c r="A675">
        <v>397</v>
      </c>
      <c r="B675" s="3" t="s">
        <v>210</v>
      </c>
      <c r="C675" s="2" t="s">
        <v>264</v>
      </c>
      <c r="F675">
        <v>35.4105555555556</v>
      </c>
      <c r="G675">
        <v>-108.204166666667</v>
      </c>
      <c r="H675" t="s">
        <v>437</v>
      </c>
      <c r="I675">
        <v>1220</v>
      </c>
      <c r="J675">
        <v>7142</v>
      </c>
      <c r="K675" s="3" t="s">
        <v>565</v>
      </c>
      <c r="L675" s="14">
        <v>27466</v>
      </c>
      <c r="M675" s="3">
        <v>7.3</v>
      </c>
      <c r="O675" s="3">
        <v>150</v>
      </c>
      <c r="P675" s="3">
        <v>11</v>
      </c>
      <c r="Q675" s="3">
        <v>1.8</v>
      </c>
      <c r="R675" s="3">
        <v>28</v>
      </c>
      <c r="S675" s="3">
        <v>177</v>
      </c>
      <c r="T675" s="3">
        <v>0</v>
      </c>
      <c r="V675" s="3">
        <v>350</v>
      </c>
      <c r="W675"/>
    </row>
    <row r="676" spans="1:23" ht="12.75">
      <c r="A676">
        <v>398</v>
      </c>
      <c r="B676" s="3">
        <v>1484</v>
      </c>
      <c r="C676" s="2" t="s">
        <v>264</v>
      </c>
      <c r="F676">
        <v>36.1022222222222</v>
      </c>
      <c r="G676">
        <v>-107.9475</v>
      </c>
      <c r="H676" t="s">
        <v>438</v>
      </c>
      <c r="I676">
        <v>4</v>
      </c>
      <c r="J676">
        <v>6150</v>
      </c>
      <c r="K676" s="3" t="s">
        <v>566</v>
      </c>
      <c r="L676" s="14">
        <v>27963</v>
      </c>
      <c r="M676" s="3">
        <v>7.9</v>
      </c>
      <c r="N676" s="3">
        <v>591</v>
      </c>
      <c r="O676" s="3">
        <v>15</v>
      </c>
      <c r="P676" s="3">
        <v>200</v>
      </c>
      <c r="Q676" s="3">
        <v>3.6</v>
      </c>
      <c r="R676" s="3">
        <v>0.9</v>
      </c>
      <c r="S676" s="3">
        <v>368</v>
      </c>
      <c r="T676" s="3">
        <v>0</v>
      </c>
      <c r="U676" s="3">
        <v>6</v>
      </c>
      <c r="V676" s="3">
        <v>160</v>
      </c>
      <c r="W676"/>
    </row>
    <row r="677" spans="1:23" ht="12.75">
      <c r="A677">
        <v>399</v>
      </c>
      <c r="B677" s="3" t="s">
        <v>211</v>
      </c>
      <c r="C677" s="2" t="s">
        <v>264</v>
      </c>
      <c r="F677">
        <v>36.1058333333333</v>
      </c>
      <c r="G677">
        <v>-107.973055555556</v>
      </c>
      <c r="H677" t="s">
        <v>439</v>
      </c>
      <c r="I677">
        <v>7</v>
      </c>
      <c r="J677">
        <v>6140</v>
      </c>
      <c r="K677" s="3" t="s">
        <v>566</v>
      </c>
      <c r="L677" s="14">
        <v>28932</v>
      </c>
      <c r="M677" s="3">
        <v>8</v>
      </c>
      <c r="N677" s="3">
        <v>587</v>
      </c>
      <c r="O677" s="3">
        <v>20</v>
      </c>
      <c r="P677" s="3">
        <v>190</v>
      </c>
      <c r="Q677" s="3">
        <v>3</v>
      </c>
      <c r="R677" s="3">
        <v>1.1</v>
      </c>
      <c r="S677" s="3">
        <v>340</v>
      </c>
      <c r="T677" s="3">
        <v>0</v>
      </c>
      <c r="U677" s="3">
        <v>5.7</v>
      </c>
      <c r="V677" s="3">
        <v>190</v>
      </c>
      <c r="W677"/>
    </row>
    <row r="678" spans="1:23" ht="12.75">
      <c r="A678">
        <v>400</v>
      </c>
      <c r="B678" s="3">
        <v>1391</v>
      </c>
      <c r="C678" s="2" t="s">
        <v>264</v>
      </c>
      <c r="F678">
        <v>36.0125</v>
      </c>
      <c r="G678">
        <v>-107.549722222222</v>
      </c>
      <c r="H678" t="s">
        <v>440</v>
      </c>
      <c r="I678">
        <v>8</v>
      </c>
      <c r="J678">
        <v>6610</v>
      </c>
      <c r="K678" s="3" t="s">
        <v>566</v>
      </c>
      <c r="L678" s="14">
        <v>27786</v>
      </c>
      <c r="M678" s="3">
        <v>7.9</v>
      </c>
      <c r="N678" s="3">
        <v>372</v>
      </c>
      <c r="O678" s="3">
        <v>15</v>
      </c>
      <c r="P678" s="3">
        <v>130</v>
      </c>
      <c r="Q678" s="3">
        <v>1.7</v>
      </c>
      <c r="R678" s="3">
        <v>1.2</v>
      </c>
      <c r="S678" s="3">
        <v>299</v>
      </c>
      <c r="T678" s="3">
        <v>0</v>
      </c>
      <c r="U678" s="3">
        <v>4.7</v>
      </c>
      <c r="V678" s="3">
        <v>58</v>
      </c>
      <c r="W678"/>
    </row>
    <row r="679" spans="1:23" ht="12.75">
      <c r="A679">
        <v>401</v>
      </c>
      <c r="B679" s="3">
        <v>1408</v>
      </c>
      <c r="C679" s="2" t="s">
        <v>264</v>
      </c>
      <c r="F679">
        <v>36.0719444444444</v>
      </c>
      <c r="G679">
        <v>-108.038055555556</v>
      </c>
      <c r="H679" t="s">
        <v>441</v>
      </c>
      <c r="I679">
        <v>19</v>
      </c>
      <c r="J679">
        <v>6010</v>
      </c>
      <c r="K679" s="3" t="s">
        <v>566</v>
      </c>
      <c r="L679" s="14">
        <v>27015</v>
      </c>
      <c r="M679" s="3">
        <v>8.4</v>
      </c>
      <c r="N679" s="3">
        <v>586</v>
      </c>
      <c r="O679" s="3">
        <v>20</v>
      </c>
      <c r="P679" s="3">
        <v>190</v>
      </c>
      <c r="Q679" s="3">
        <v>2</v>
      </c>
      <c r="R679" s="3">
        <v>2.4</v>
      </c>
      <c r="S679" s="3">
        <v>330</v>
      </c>
      <c r="T679" s="3">
        <v>6</v>
      </c>
      <c r="U679" s="3">
        <v>7</v>
      </c>
      <c r="V679" s="3">
        <v>160</v>
      </c>
      <c r="W679"/>
    </row>
    <row r="680" spans="1:23" ht="12.75">
      <c r="A680">
        <v>402</v>
      </c>
      <c r="B680" s="3">
        <v>1122</v>
      </c>
      <c r="C680" s="2" t="s">
        <v>264</v>
      </c>
      <c r="F680">
        <v>35.9122222222222</v>
      </c>
      <c r="G680">
        <v>-107.319444444444</v>
      </c>
      <c r="H680" t="s">
        <v>442</v>
      </c>
      <c r="I680">
        <v>9</v>
      </c>
      <c r="J680">
        <v>6606</v>
      </c>
      <c r="K680" s="3" t="s">
        <v>566</v>
      </c>
      <c r="L680" s="14">
        <v>27773</v>
      </c>
      <c r="M680" s="3">
        <v>8.3</v>
      </c>
      <c r="N680" s="3">
        <v>744</v>
      </c>
      <c r="O680" s="3">
        <v>16</v>
      </c>
      <c r="P680" s="3">
        <v>270</v>
      </c>
      <c r="Q680" s="3">
        <v>2.3</v>
      </c>
      <c r="R680" s="3">
        <v>2.5</v>
      </c>
      <c r="S680" s="3">
        <v>586</v>
      </c>
      <c r="T680" s="3">
        <v>0</v>
      </c>
      <c r="U680" s="3">
        <v>5.2</v>
      </c>
      <c r="V680" s="3">
        <v>150</v>
      </c>
      <c r="W680"/>
    </row>
    <row r="681" spans="1:23" ht="12.75">
      <c r="A681">
        <v>403</v>
      </c>
      <c r="B681" s="3" t="s">
        <v>212</v>
      </c>
      <c r="C681" s="2" t="s">
        <v>264</v>
      </c>
      <c r="F681">
        <v>36.2655555555556</v>
      </c>
      <c r="G681">
        <v>-108.560555555556</v>
      </c>
      <c r="H681" t="s">
        <v>443</v>
      </c>
      <c r="I681">
        <v>69</v>
      </c>
      <c r="J681">
        <v>5920</v>
      </c>
      <c r="K681" s="3" t="s">
        <v>566</v>
      </c>
      <c r="L681" s="14">
        <v>28933</v>
      </c>
      <c r="M681" s="3">
        <v>7.6</v>
      </c>
      <c r="N681" s="3">
        <v>562</v>
      </c>
      <c r="O681" s="3">
        <v>28</v>
      </c>
      <c r="P681" s="3">
        <v>170</v>
      </c>
      <c r="Q681" s="3">
        <v>2.6</v>
      </c>
      <c r="R681" s="3">
        <v>2.7</v>
      </c>
      <c r="S681" s="3">
        <v>258</v>
      </c>
      <c r="T681" s="3">
        <v>0</v>
      </c>
      <c r="U681" s="3">
        <v>7.6</v>
      </c>
      <c r="V681" s="3">
        <v>210</v>
      </c>
      <c r="W681"/>
    </row>
    <row r="682" spans="1:23" ht="12.75">
      <c r="A682">
        <v>404</v>
      </c>
      <c r="B682" s="3">
        <v>1127</v>
      </c>
      <c r="C682" s="2" t="s">
        <v>264</v>
      </c>
      <c r="F682">
        <v>35.8888888888889</v>
      </c>
      <c r="G682">
        <v>-107.319722222222</v>
      </c>
      <c r="H682" t="s">
        <v>444</v>
      </c>
      <c r="I682">
        <v>10</v>
      </c>
      <c r="J682">
        <v>6558</v>
      </c>
      <c r="K682" s="3" t="s">
        <v>566</v>
      </c>
      <c r="L682" s="14">
        <v>27773</v>
      </c>
      <c r="M682" s="3">
        <v>8.2</v>
      </c>
      <c r="N682" s="3">
        <v>563</v>
      </c>
      <c r="O682" s="3">
        <v>27</v>
      </c>
      <c r="P682" s="3">
        <v>180</v>
      </c>
      <c r="Q682" s="3">
        <v>2.8</v>
      </c>
      <c r="R682" s="3">
        <v>2.9</v>
      </c>
      <c r="S682" s="3">
        <v>443</v>
      </c>
      <c r="T682" s="3">
        <v>0</v>
      </c>
      <c r="U682" s="3">
        <v>8.5</v>
      </c>
      <c r="V682" s="3">
        <v>100</v>
      </c>
      <c r="W682"/>
    </row>
    <row r="683" spans="1:23" ht="12.75">
      <c r="A683">
        <v>405</v>
      </c>
      <c r="B683" s="3" t="s">
        <v>213</v>
      </c>
      <c r="C683" s="2" t="s">
        <v>264</v>
      </c>
      <c r="F683">
        <v>36.2655555555556</v>
      </c>
      <c r="G683">
        <v>-108.560555555556</v>
      </c>
      <c r="H683" t="s">
        <v>443</v>
      </c>
      <c r="I683">
        <v>69</v>
      </c>
      <c r="J683">
        <v>5920</v>
      </c>
      <c r="K683" s="3" t="s">
        <v>566</v>
      </c>
      <c r="L683" s="14">
        <v>28773</v>
      </c>
      <c r="M683" s="3">
        <v>7.4</v>
      </c>
      <c r="N683" s="3">
        <v>653</v>
      </c>
      <c r="O683" s="3">
        <v>34</v>
      </c>
      <c r="P683" s="3">
        <v>180</v>
      </c>
      <c r="Q683" s="3">
        <v>2.8</v>
      </c>
      <c r="R683" s="3">
        <v>3</v>
      </c>
      <c r="S683" s="3">
        <v>280</v>
      </c>
      <c r="T683" s="3">
        <v>0</v>
      </c>
      <c r="U683" s="3">
        <v>8.4</v>
      </c>
      <c r="V683" s="3">
        <v>270</v>
      </c>
      <c r="W683"/>
    </row>
    <row r="684" spans="1:23" ht="12.75">
      <c r="A684">
        <v>406</v>
      </c>
      <c r="B684" s="3" t="s">
        <v>214</v>
      </c>
      <c r="C684" s="2" t="s">
        <v>264</v>
      </c>
      <c r="F684">
        <v>36.2655555555556</v>
      </c>
      <c r="G684">
        <v>-108.560555555556</v>
      </c>
      <c r="H684" t="s">
        <v>443</v>
      </c>
      <c r="I684">
        <v>69</v>
      </c>
      <c r="J684">
        <v>5920</v>
      </c>
      <c r="K684" s="3" t="s">
        <v>566</v>
      </c>
      <c r="L684" s="14">
        <v>28479</v>
      </c>
      <c r="M684" s="3">
        <v>7.8</v>
      </c>
      <c r="N684" s="3">
        <v>586</v>
      </c>
      <c r="O684" s="3">
        <v>34</v>
      </c>
      <c r="P684" s="3">
        <v>180</v>
      </c>
      <c r="Q684" s="3">
        <v>2.8</v>
      </c>
      <c r="R684" s="3">
        <v>3.1</v>
      </c>
      <c r="S684" s="3">
        <v>261</v>
      </c>
      <c r="T684" s="3">
        <v>0</v>
      </c>
      <c r="U684" s="3">
        <v>8.7</v>
      </c>
      <c r="V684" s="3">
        <v>210</v>
      </c>
      <c r="W684"/>
    </row>
    <row r="685" spans="1:23" ht="12.75">
      <c r="A685">
        <v>407</v>
      </c>
      <c r="B685" s="3" t="s">
        <v>215</v>
      </c>
      <c r="C685" s="2" t="s">
        <v>264</v>
      </c>
      <c r="F685">
        <v>36.1058333333333</v>
      </c>
      <c r="G685">
        <v>-107.973055555556</v>
      </c>
      <c r="H685" t="s">
        <v>439</v>
      </c>
      <c r="I685">
        <v>7</v>
      </c>
      <c r="J685">
        <v>6140</v>
      </c>
      <c r="K685" s="3" t="s">
        <v>566</v>
      </c>
      <c r="L685" s="14">
        <v>28775</v>
      </c>
      <c r="M685" s="3">
        <v>7.5</v>
      </c>
      <c r="N685" s="3">
        <v>852</v>
      </c>
      <c r="O685" s="3">
        <v>32</v>
      </c>
      <c r="P685" s="3">
        <v>250</v>
      </c>
      <c r="Q685" s="3">
        <v>3.3</v>
      </c>
      <c r="R685" s="3">
        <v>3.1</v>
      </c>
      <c r="S685" s="3">
        <v>418</v>
      </c>
      <c r="T685" s="3">
        <v>0</v>
      </c>
      <c r="U685" s="3">
        <v>9.6</v>
      </c>
      <c r="V685" s="3">
        <v>330</v>
      </c>
      <c r="W685"/>
    </row>
    <row r="686" spans="1:23" ht="12.75">
      <c r="A686">
        <v>408</v>
      </c>
      <c r="B686" s="3" t="s">
        <v>216</v>
      </c>
      <c r="C686" s="2" t="s">
        <v>264</v>
      </c>
      <c r="F686">
        <v>36.2655555555556</v>
      </c>
      <c r="G686">
        <v>-108.560555555556</v>
      </c>
      <c r="H686" t="s">
        <v>443</v>
      </c>
      <c r="I686">
        <v>69</v>
      </c>
      <c r="J686">
        <v>5920</v>
      </c>
      <c r="K686" s="3" t="s">
        <v>566</v>
      </c>
      <c r="L686" s="14">
        <v>28565</v>
      </c>
      <c r="M686" s="3">
        <v>8.3</v>
      </c>
      <c r="N686" s="3">
        <v>582</v>
      </c>
      <c r="O686" s="3">
        <v>35</v>
      </c>
      <c r="P686" s="3">
        <v>160</v>
      </c>
      <c r="Q686" s="3">
        <v>2.3</v>
      </c>
      <c r="R686" s="3">
        <v>3.3</v>
      </c>
      <c r="S686" s="3">
        <v>318</v>
      </c>
      <c r="T686" s="3">
        <v>0</v>
      </c>
      <c r="U686" s="3">
        <v>8</v>
      </c>
      <c r="V686" s="3">
        <v>200</v>
      </c>
      <c r="W686"/>
    </row>
    <row r="687" spans="1:23" ht="12.75">
      <c r="A687">
        <v>409</v>
      </c>
      <c r="B687" s="3" t="s">
        <v>217</v>
      </c>
      <c r="C687" s="2" t="s">
        <v>264</v>
      </c>
      <c r="F687">
        <v>36.1058333333333</v>
      </c>
      <c r="G687">
        <v>-107.973055555556</v>
      </c>
      <c r="H687" t="s">
        <v>439</v>
      </c>
      <c r="I687">
        <v>7</v>
      </c>
      <c r="J687">
        <v>6140</v>
      </c>
      <c r="K687" s="3" t="s">
        <v>566</v>
      </c>
      <c r="L687" s="14">
        <v>28563</v>
      </c>
      <c r="M687" s="3">
        <v>7.8</v>
      </c>
      <c r="N687" s="3">
        <v>850</v>
      </c>
      <c r="O687" s="3">
        <v>42</v>
      </c>
      <c r="P687" s="3">
        <v>260</v>
      </c>
      <c r="Q687" s="3">
        <v>2.5</v>
      </c>
      <c r="R687" s="3">
        <v>3.3</v>
      </c>
      <c r="S687" s="3">
        <v>426</v>
      </c>
      <c r="T687" s="3">
        <v>0</v>
      </c>
      <c r="U687" s="3">
        <v>9.2</v>
      </c>
      <c r="V687" s="3">
        <v>310</v>
      </c>
      <c r="W687"/>
    </row>
    <row r="688" spans="1:23" ht="12.75">
      <c r="A688">
        <v>410</v>
      </c>
      <c r="B688" s="3">
        <v>1502</v>
      </c>
      <c r="C688" s="2" t="s">
        <v>264</v>
      </c>
      <c r="F688">
        <v>36.1247222222222</v>
      </c>
      <c r="G688">
        <v>-108.174722222222</v>
      </c>
      <c r="H688" t="s">
        <v>445</v>
      </c>
      <c r="I688">
        <v>8</v>
      </c>
      <c r="J688">
        <v>5890</v>
      </c>
      <c r="K688" s="3" t="s">
        <v>566</v>
      </c>
      <c r="L688" s="14">
        <v>28030</v>
      </c>
      <c r="M688" s="3">
        <v>7.9</v>
      </c>
      <c r="N688" s="3">
        <v>567</v>
      </c>
      <c r="O688" s="3">
        <v>31</v>
      </c>
      <c r="P688" s="3">
        <v>160</v>
      </c>
      <c r="Q688" s="3">
        <v>12</v>
      </c>
      <c r="R688" s="3">
        <v>3.3</v>
      </c>
      <c r="S688" s="3">
        <v>334</v>
      </c>
      <c r="T688" s="3">
        <v>0</v>
      </c>
      <c r="U688" s="3">
        <v>12</v>
      </c>
      <c r="V688" s="3">
        <v>170</v>
      </c>
      <c r="W688"/>
    </row>
    <row r="689" spans="1:23" ht="12.75">
      <c r="A689">
        <v>411</v>
      </c>
      <c r="B689" s="3" t="s">
        <v>218</v>
      </c>
      <c r="C689" s="2" t="s">
        <v>264</v>
      </c>
      <c r="F689">
        <v>36.1058333333333</v>
      </c>
      <c r="G689">
        <v>-107.973055555556</v>
      </c>
      <c r="H689" t="s">
        <v>439</v>
      </c>
      <c r="I689">
        <v>7</v>
      </c>
      <c r="J689">
        <v>6140</v>
      </c>
      <c r="K689" s="3" t="s">
        <v>566</v>
      </c>
      <c r="L689" s="14">
        <v>28478</v>
      </c>
      <c r="M689" s="3">
        <v>7.7</v>
      </c>
      <c r="N689" s="3">
        <v>895</v>
      </c>
      <c r="O689" s="3">
        <v>37</v>
      </c>
      <c r="P689" s="3">
        <v>280</v>
      </c>
      <c r="Q689" s="3">
        <v>3</v>
      </c>
      <c r="R689" s="3">
        <v>3.4</v>
      </c>
      <c r="S689" s="3">
        <v>419</v>
      </c>
      <c r="T689" s="3">
        <v>0</v>
      </c>
      <c r="U689" s="3">
        <v>9.3</v>
      </c>
      <c r="V689" s="3">
        <v>340</v>
      </c>
      <c r="W689"/>
    </row>
    <row r="690" spans="1:23" ht="12.75">
      <c r="A690">
        <v>412</v>
      </c>
      <c r="B690" s="3" t="s">
        <v>219</v>
      </c>
      <c r="C690" s="2" t="s">
        <v>264</v>
      </c>
      <c r="F690">
        <v>36.1258333333333</v>
      </c>
      <c r="G690">
        <v>-108.175555555556</v>
      </c>
      <c r="H690" t="s">
        <v>446</v>
      </c>
      <c r="I690">
        <v>8</v>
      </c>
      <c r="J690">
        <v>5875</v>
      </c>
      <c r="K690" s="3" t="s">
        <v>566</v>
      </c>
      <c r="L690" s="14">
        <v>28774</v>
      </c>
      <c r="M690" s="3">
        <v>7.7</v>
      </c>
      <c r="N690" s="3">
        <v>469</v>
      </c>
      <c r="O690" s="3">
        <v>27</v>
      </c>
      <c r="P690" s="3">
        <v>130</v>
      </c>
      <c r="Q690" s="3">
        <v>2.3</v>
      </c>
      <c r="R690" s="3">
        <v>3.9</v>
      </c>
      <c r="S690" s="3">
        <v>272</v>
      </c>
      <c r="T690" s="3">
        <v>0</v>
      </c>
      <c r="U690" s="3">
        <v>6.6</v>
      </c>
      <c r="V690" s="3">
        <v>150</v>
      </c>
      <c r="W690"/>
    </row>
    <row r="691" spans="1:23" ht="12.75">
      <c r="A691">
        <v>413</v>
      </c>
      <c r="B691" s="3" t="s">
        <v>220</v>
      </c>
      <c r="C691" s="2" t="s">
        <v>264</v>
      </c>
      <c r="F691">
        <v>36.1258333333333</v>
      </c>
      <c r="G691">
        <v>-108.175555555556</v>
      </c>
      <c r="H691" t="s">
        <v>446</v>
      </c>
      <c r="I691">
        <v>8</v>
      </c>
      <c r="J691">
        <v>5875</v>
      </c>
      <c r="K691" s="3" t="s">
        <v>566</v>
      </c>
      <c r="L691" s="14">
        <v>28964</v>
      </c>
      <c r="M691" s="3">
        <v>7.7</v>
      </c>
      <c r="N691" s="3">
        <v>672</v>
      </c>
      <c r="O691" s="3">
        <v>35</v>
      </c>
      <c r="P691" s="3">
        <v>200</v>
      </c>
      <c r="Q691" s="3">
        <v>2.2</v>
      </c>
      <c r="R691" s="3">
        <v>4.1</v>
      </c>
      <c r="S691" s="3">
        <v>364</v>
      </c>
      <c r="T691" s="3">
        <v>0</v>
      </c>
      <c r="U691" s="3">
        <v>7.3</v>
      </c>
      <c r="V691" s="3">
        <v>230</v>
      </c>
      <c r="W691"/>
    </row>
    <row r="692" spans="1:23" ht="12.75">
      <c r="A692">
        <v>414</v>
      </c>
      <c r="B692" s="3">
        <v>2325</v>
      </c>
      <c r="C692" s="2" t="s">
        <v>264</v>
      </c>
      <c r="F692">
        <v>36.3061111111111</v>
      </c>
      <c r="G692">
        <v>-108.471111111111</v>
      </c>
      <c r="H692" t="s">
        <v>447</v>
      </c>
      <c r="I692">
        <v>9</v>
      </c>
      <c r="J692">
        <v>5480</v>
      </c>
      <c r="K692" s="3" t="s">
        <v>566</v>
      </c>
      <c r="L692" s="14">
        <v>27888</v>
      </c>
      <c r="M692" s="3">
        <v>8</v>
      </c>
      <c r="N692" s="3">
        <v>912</v>
      </c>
      <c r="O692" s="3">
        <v>35</v>
      </c>
      <c r="P692" s="3">
        <v>280</v>
      </c>
      <c r="Q692" s="3">
        <v>2.9</v>
      </c>
      <c r="R692" s="3">
        <v>4.1</v>
      </c>
      <c r="S692" s="3">
        <v>384</v>
      </c>
      <c r="T692" s="3">
        <v>0</v>
      </c>
      <c r="U692" s="3">
        <v>17</v>
      </c>
      <c r="V692" s="3">
        <v>360</v>
      </c>
      <c r="W692"/>
    </row>
    <row r="693" spans="1:23" ht="12.75">
      <c r="A693">
        <v>415</v>
      </c>
      <c r="B693" s="3" t="s">
        <v>221</v>
      </c>
      <c r="C693" s="2" t="s">
        <v>264</v>
      </c>
      <c r="F693">
        <v>36.1258333333333</v>
      </c>
      <c r="G693">
        <v>-108.175555555556</v>
      </c>
      <c r="H693" t="s">
        <v>446</v>
      </c>
      <c r="I693">
        <v>8</v>
      </c>
      <c r="J693">
        <v>5875</v>
      </c>
      <c r="K693" s="3" t="s">
        <v>566</v>
      </c>
      <c r="L693" s="14">
        <v>28478</v>
      </c>
      <c r="M693" s="3">
        <v>7.9</v>
      </c>
      <c r="N693" s="3">
        <v>546</v>
      </c>
      <c r="O693" s="3">
        <v>31</v>
      </c>
      <c r="P693" s="3">
        <v>160</v>
      </c>
      <c r="Q693" s="3">
        <v>2.4</v>
      </c>
      <c r="R693" s="3">
        <v>4.3</v>
      </c>
      <c r="S693" s="3">
        <v>314</v>
      </c>
      <c r="T693" s="3">
        <v>0</v>
      </c>
      <c r="U693" s="3">
        <v>6.7</v>
      </c>
      <c r="V693" s="3">
        <v>170</v>
      </c>
      <c r="W693"/>
    </row>
    <row r="694" spans="1:23" ht="12.75">
      <c r="A694">
        <v>416</v>
      </c>
      <c r="B694" s="3">
        <v>1506</v>
      </c>
      <c r="C694" s="2" t="s">
        <v>264</v>
      </c>
      <c r="F694">
        <v>36.1130555555556</v>
      </c>
      <c r="G694">
        <v>-108.195</v>
      </c>
      <c r="H694" t="s">
        <v>448</v>
      </c>
      <c r="I694">
        <v>9</v>
      </c>
      <c r="J694">
        <v>5846</v>
      </c>
      <c r="K694" s="3" t="s">
        <v>566</v>
      </c>
      <c r="L694" s="14">
        <v>27891</v>
      </c>
      <c r="M694" s="3">
        <v>8</v>
      </c>
      <c r="O694" s="3">
        <v>23</v>
      </c>
      <c r="P694" s="3">
        <v>210</v>
      </c>
      <c r="Q694" s="3">
        <v>2.4</v>
      </c>
      <c r="R694" s="3">
        <v>4.4</v>
      </c>
      <c r="S694" s="3">
        <v>332</v>
      </c>
      <c r="T694" s="3">
        <v>0</v>
      </c>
      <c r="V694" s="3">
        <v>220</v>
      </c>
      <c r="W694"/>
    </row>
    <row r="695" spans="1:23" ht="12.75">
      <c r="A695">
        <v>417</v>
      </c>
      <c r="B695" s="3" t="s">
        <v>222</v>
      </c>
      <c r="C695" s="2" t="s">
        <v>264</v>
      </c>
      <c r="F695">
        <v>36.1258333333333</v>
      </c>
      <c r="G695">
        <v>-108.175555555556</v>
      </c>
      <c r="H695" t="s">
        <v>446</v>
      </c>
      <c r="I695">
        <v>8</v>
      </c>
      <c r="J695">
        <v>5875</v>
      </c>
      <c r="K695" s="3" t="s">
        <v>566</v>
      </c>
      <c r="L695" s="14">
        <v>28566</v>
      </c>
      <c r="M695" s="3">
        <v>8.1</v>
      </c>
      <c r="N695" s="3">
        <v>547</v>
      </c>
      <c r="O695" s="3">
        <v>35</v>
      </c>
      <c r="P695" s="3">
        <v>160</v>
      </c>
      <c r="Q695" s="3">
        <v>2.2</v>
      </c>
      <c r="R695" s="3">
        <v>4.5</v>
      </c>
      <c r="S695" s="3">
        <v>297</v>
      </c>
      <c r="T695" s="3">
        <v>0</v>
      </c>
      <c r="U695" s="3">
        <v>6.9</v>
      </c>
      <c r="V695" s="3">
        <v>180</v>
      </c>
      <c r="W695"/>
    </row>
    <row r="696" spans="1:23" ht="12.75">
      <c r="A696">
        <v>418</v>
      </c>
      <c r="B696" s="3">
        <v>674</v>
      </c>
      <c r="C696" s="2" t="s">
        <v>264</v>
      </c>
      <c r="F696">
        <v>35.5327777777778</v>
      </c>
      <c r="G696">
        <v>-108.604444444444</v>
      </c>
      <c r="H696" t="s">
        <v>449</v>
      </c>
      <c r="I696">
        <v>148</v>
      </c>
      <c r="J696">
        <v>6660</v>
      </c>
      <c r="K696" s="3" t="s">
        <v>566</v>
      </c>
      <c r="L696" s="14">
        <v>27613</v>
      </c>
      <c r="M696" s="3">
        <v>8.5</v>
      </c>
      <c r="N696" s="3">
        <v>867</v>
      </c>
      <c r="O696" s="3">
        <v>22</v>
      </c>
      <c r="P696" s="3">
        <v>280</v>
      </c>
      <c r="Q696" s="3">
        <v>1</v>
      </c>
      <c r="R696" s="3">
        <v>6.1</v>
      </c>
      <c r="S696" s="3">
        <v>470</v>
      </c>
      <c r="T696" s="3">
        <v>83</v>
      </c>
      <c r="U696" s="3">
        <v>23</v>
      </c>
      <c r="V696" s="3">
        <v>39</v>
      </c>
      <c r="W696"/>
    </row>
    <row r="697" spans="1:23" ht="12.75">
      <c r="A697">
        <v>419</v>
      </c>
      <c r="B697" s="3">
        <v>2499</v>
      </c>
      <c r="C697" s="2" t="s">
        <v>264</v>
      </c>
      <c r="F697">
        <v>36.1936111111111</v>
      </c>
      <c r="G697">
        <v>-108.301111111111</v>
      </c>
      <c r="H697" t="s">
        <v>450</v>
      </c>
      <c r="I697">
        <v>8</v>
      </c>
      <c r="J697">
        <v>5715</v>
      </c>
      <c r="K697" s="3" t="s">
        <v>566</v>
      </c>
      <c r="L697" s="14">
        <v>27902</v>
      </c>
      <c r="M697" s="3">
        <v>7.7</v>
      </c>
      <c r="N697" s="3">
        <v>1010</v>
      </c>
      <c r="O697" s="3">
        <v>58</v>
      </c>
      <c r="P697" s="3">
        <v>290</v>
      </c>
      <c r="Q697" s="3">
        <v>4</v>
      </c>
      <c r="R697" s="3">
        <v>6.8</v>
      </c>
      <c r="S697" s="3">
        <v>499</v>
      </c>
      <c r="T697" s="3">
        <v>0</v>
      </c>
      <c r="U697" s="3">
        <v>14</v>
      </c>
      <c r="V697" s="3">
        <v>380</v>
      </c>
      <c r="W697"/>
    </row>
    <row r="698" spans="1:23" ht="12.75">
      <c r="A698">
        <v>420</v>
      </c>
      <c r="B698" s="3">
        <v>1250</v>
      </c>
      <c r="C698" s="2" t="s">
        <v>264</v>
      </c>
      <c r="F698">
        <v>35.9644444444444</v>
      </c>
      <c r="G698">
        <v>-107.618611111111</v>
      </c>
      <c r="H698" t="s">
        <v>451</v>
      </c>
      <c r="I698">
        <v>10</v>
      </c>
      <c r="J698">
        <v>6520</v>
      </c>
      <c r="K698" s="3" t="s">
        <v>566</v>
      </c>
      <c r="L698" s="14">
        <v>27764</v>
      </c>
      <c r="M698" s="3">
        <v>7.7</v>
      </c>
      <c r="N698" s="3">
        <v>482</v>
      </c>
      <c r="O698" s="3">
        <v>67</v>
      </c>
      <c r="P698" s="3">
        <v>89</v>
      </c>
      <c r="Q698" s="3">
        <v>4.2</v>
      </c>
      <c r="R698" s="3">
        <v>8.4</v>
      </c>
      <c r="S698" s="3">
        <v>342</v>
      </c>
      <c r="T698" s="3">
        <v>0</v>
      </c>
      <c r="U698" s="3">
        <v>5.9</v>
      </c>
      <c r="V698" s="3">
        <v>120</v>
      </c>
      <c r="W698"/>
    </row>
    <row r="699" spans="1:23" ht="12.75">
      <c r="A699">
        <v>421</v>
      </c>
      <c r="B699" s="3" t="s">
        <v>223</v>
      </c>
      <c r="C699" s="2" t="s">
        <v>264</v>
      </c>
      <c r="F699">
        <v>35.9111111111111</v>
      </c>
      <c r="G699">
        <v>-109.031388888889</v>
      </c>
      <c r="H699" t="s">
        <v>452</v>
      </c>
      <c r="I699">
        <v>81</v>
      </c>
      <c r="J699">
        <v>7081</v>
      </c>
      <c r="K699" s="3" t="s">
        <v>566</v>
      </c>
      <c r="L699" s="14">
        <v>21821</v>
      </c>
      <c r="M699" s="3">
        <v>7.4</v>
      </c>
      <c r="N699" s="3">
        <v>361</v>
      </c>
      <c r="O699" s="3">
        <v>58</v>
      </c>
      <c r="P699" s="3">
        <v>66</v>
      </c>
      <c r="Q699" s="3">
        <v>2</v>
      </c>
      <c r="R699" s="3">
        <v>8.9</v>
      </c>
      <c r="S699" s="3">
        <v>360</v>
      </c>
      <c r="T699" s="3">
        <v>0</v>
      </c>
      <c r="U699" s="3">
        <v>16</v>
      </c>
      <c r="V699" s="3">
        <v>3.2</v>
      </c>
      <c r="W699"/>
    </row>
    <row r="700" spans="1:23" ht="12.75">
      <c r="A700">
        <v>422</v>
      </c>
      <c r="B700" s="3">
        <v>2756</v>
      </c>
      <c r="C700" s="2" t="s">
        <v>264</v>
      </c>
      <c r="F700">
        <v>35.9075</v>
      </c>
      <c r="G700">
        <v>-109.026111111111</v>
      </c>
      <c r="H700" t="s">
        <v>453</v>
      </c>
      <c r="I700">
        <v>67</v>
      </c>
      <c r="J700">
        <v>7102</v>
      </c>
      <c r="K700" s="3" t="s">
        <v>566</v>
      </c>
      <c r="L700" s="14">
        <v>21824</v>
      </c>
      <c r="M700" s="3">
        <v>7.2</v>
      </c>
      <c r="N700" s="3">
        <v>298</v>
      </c>
      <c r="O700" s="3">
        <v>63</v>
      </c>
      <c r="P700" s="3">
        <v>34</v>
      </c>
      <c r="Q700" s="3">
        <v>1</v>
      </c>
      <c r="R700" s="3">
        <v>10</v>
      </c>
      <c r="S700" s="3">
        <v>300</v>
      </c>
      <c r="T700" s="3">
        <v>0</v>
      </c>
      <c r="U700" s="3">
        <v>14</v>
      </c>
      <c r="V700" s="3">
        <v>2.2</v>
      </c>
      <c r="W700"/>
    </row>
    <row r="701" spans="1:23" ht="12.75">
      <c r="A701">
        <v>423</v>
      </c>
      <c r="B701" s="3" t="s">
        <v>224</v>
      </c>
      <c r="C701" s="2" t="s">
        <v>264</v>
      </c>
      <c r="F701">
        <v>35.5325</v>
      </c>
      <c r="G701">
        <v>-108.604166666667</v>
      </c>
      <c r="H701" t="s">
        <v>454</v>
      </c>
      <c r="I701">
        <v>215</v>
      </c>
      <c r="J701">
        <v>6620</v>
      </c>
      <c r="K701" s="3" t="s">
        <v>566</v>
      </c>
      <c r="L701" s="14">
        <v>27654</v>
      </c>
      <c r="M701" s="3">
        <v>8.2</v>
      </c>
      <c r="N701" s="3">
        <v>933</v>
      </c>
      <c r="O701" s="3">
        <v>26</v>
      </c>
      <c r="P701" s="3">
        <v>160</v>
      </c>
      <c r="Q701" s="3">
        <v>2</v>
      </c>
      <c r="R701" s="3">
        <v>11</v>
      </c>
      <c r="S701" s="3">
        <v>290</v>
      </c>
      <c r="T701" s="3">
        <v>13</v>
      </c>
      <c r="U701" s="3">
        <v>34</v>
      </c>
      <c r="V701" s="3">
        <v>140</v>
      </c>
      <c r="W701"/>
    </row>
    <row r="702" spans="1:23" ht="12.75">
      <c r="A702">
        <v>424</v>
      </c>
      <c r="B702" s="3">
        <v>2400</v>
      </c>
      <c r="C702" s="2" t="s">
        <v>264</v>
      </c>
      <c r="F702">
        <v>36.2536111111111</v>
      </c>
      <c r="G702">
        <v>-108.560833333333</v>
      </c>
      <c r="H702" t="s">
        <v>455</v>
      </c>
      <c r="I702">
        <v>6</v>
      </c>
      <c r="J702">
        <v>5400</v>
      </c>
      <c r="K702" s="3" t="s">
        <v>566</v>
      </c>
      <c r="L702" s="14">
        <v>27887</v>
      </c>
      <c r="M702" s="3">
        <v>7.6</v>
      </c>
      <c r="N702" s="3">
        <v>1390</v>
      </c>
      <c r="O702" s="3">
        <v>85</v>
      </c>
      <c r="P702" s="3">
        <v>360</v>
      </c>
      <c r="Q702" s="3">
        <v>4.4</v>
      </c>
      <c r="R702" s="3">
        <v>11</v>
      </c>
      <c r="S702" s="3">
        <v>346</v>
      </c>
      <c r="T702" s="3">
        <v>0</v>
      </c>
      <c r="U702" s="3">
        <v>24</v>
      </c>
      <c r="V702" s="3">
        <v>720</v>
      </c>
      <c r="W702"/>
    </row>
    <row r="703" spans="1:23" ht="12.75">
      <c r="A703">
        <v>425</v>
      </c>
      <c r="B703" s="3" t="s">
        <v>225</v>
      </c>
      <c r="C703" s="2" t="s">
        <v>264</v>
      </c>
      <c r="F703">
        <v>36.5847222222222</v>
      </c>
      <c r="G703">
        <v>-108.5725</v>
      </c>
      <c r="H703" t="s">
        <v>456</v>
      </c>
      <c r="I703">
        <v>7</v>
      </c>
      <c r="J703">
        <v>5130</v>
      </c>
      <c r="K703" s="3" t="s">
        <v>566</v>
      </c>
      <c r="L703" s="14">
        <v>28772</v>
      </c>
      <c r="M703" s="3">
        <v>7.8</v>
      </c>
      <c r="N703" s="3">
        <v>1210</v>
      </c>
      <c r="O703" s="3">
        <v>75</v>
      </c>
      <c r="P703" s="3">
        <v>320</v>
      </c>
      <c r="Q703" s="3">
        <v>5.5</v>
      </c>
      <c r="R703" s="3">
        <v>11</v>
      </c>
      <c r="S703" s="3">
        <v>398</v>
      </c>
      <c r="T703" s="3">
        <v>0</v>
      </c>
      <c r="U703" s="3">
        <v>15</v>
      </c>
      <c r="V703" s="3">
        <v>570</v>
      </c>
      <c r="W703"/>
    </row>
    <row r="704" spans="1:23" ht="12.75">
      <c r="A704">
        <v>426</v>
      </c>
      <c r="B704" s="3" t="s">
        <v>226</v>
      </c>
      <c r="C704" s="2" t="s">
        <v>264</v>
      </c>
      <c r="F704">
        <v>36.5847222222222</v>
      </c>
      <c r="G704">
        <v>-108.5725</v>
      </c>
      <c r="H704" t="s">
        <v>456</v>
      </c>
      <c r="I704">
        <v>7</v>
      </c>
      <c r="J704">
        <v>5130</v>
      </c>
      <c r="K704" s="3" t="s">
        <v>566</v>
      </c>
      <c r="L704" s="14">
        <v>28727</v>
      </c>
      <c r="M704" s="3">
        <v>7.6</v>
      </c>
      <c r="N704" s="3">
        <v>1160</v>
      </c>
      <c r="O704" s="3">
        <v>71</v>
      </c>
      <c r="P704" s="3">
        <v>310</v>
      </c>
      <c r="Q704" s="3">
        <v>5.8</v>
      </c>
      <c r="R704" s="3">
        <v>11</v>
      </c>
      <c r="S704" s="3">
        <v>400</v>
      </c>
      <c r="T704" s="3">
        <v>0</v>
      </c>
      <c r="U704" s="3">
        <v>13</v>
      </c>
      <c r="V704" s="3">
        <v>530</v>
      </c>
      <c r="W704"/>
    </row>
    <row r="705" spans="1:23" ht="12.75">
      <c r="A705">
        <v>427</v>
      </c>
      <c r="B705" s="3" t="s">
        <v>227</v>
      </c>
      <c r="C705" s="2" t="s">
        <v>264</v>
      </c>
      <c r="F705">
        <v>36.5847222222222</v>
      </c>
      <c r="G705">
        <v>-108.5725</v>
      </c>
      <c r="H705" t="s">
        <v>456</v>
      </c>
      <c r="I705">
        <v>7</v>
      </c>
      <c r="J705">
        <v>5130</v>
      </c>
      <c r="K705" s="3" t="s">
        <v>566</v>
      </c>
      <c r="L705" s="14">
        <v>28968</v>
      </c>
      <c r="M705" s="3">
        <v>7.7</v>
      </c>
      <c r="N705" s="3">
        <v>1150</v>
      </c>
      <c r="O705" s="3">
        <v>74</v>
      </c>
      <c r="P705" s="3">
        <v>300</v>
      </c>
      <c r="Q705" s="3">
        <v>4.1</v>
      </c>
      <c r="R705" s="3">
        <v>12</v>
      </c>
      <c r="S705" s="3">
        <v>340</v>
      </c>
      <c r="T705" s="3">
        <v>0</v>
      </c>
      <c r="U705" s="3">
        <v>16</v>
      </c>
      <c r="V705" s="3">
        <v>560</v>
      </c>
      <c r="W705"/>
    </row>
    <row r="706" spans="1:23" ht="12.75">
      <c r="A706">
        <v>428</v>
      </c>
      <c r="B706" s="3" t="s">
        <v>228</v>
      </c>
      <c r="C706" s="2" t="s">
        <v>264</v>
      </c>
      <c r="F706">
        <v>36.5847222222222</v>
      </c>
      <c r="G706">
        <v>-108.5725</v>
      </c>
      <c r="H706" t="s">
        <v>456</v>
      </c>
      <c r="I706">
        <v>7</v>
      </c>
      <c r="J706">
        <v>5130</v>
      </c>
      <c r="K706" s="3" t="s">
        <v>566</v>
      </c>
      <c r="L706" s="14">
        <v>28562</v>
      </c>
      <c r="M706" s="3">
        <v>7.7</v>
      </c>
      <c r="N706" s="3">
        <v>1070</v>
      </c>
      <c r="O706" s="3">
        <v>72</v>
      </c>
      <c r="P706" s="3">
        <v>270</v>
      </c>
      <c r="Q706" s="3">
        <v>4.4</v>
      </c>
      <c r="R706" s="3">
        <v>12</v>
      </c>
      <c r="S706" s="3">
        <v>346</v>
      </c>
      <c r="T706" s="3">
        <v>0</v>
      </c>
      <c r="U706" s="3">
        <v>17</v>
      </c>
      <c r="V706" s="3">
        <v>510</v>
      </c>
      <c r="W706"/>
    </row>
    <row r="707" spans="1:23" ht="12.75">
      <c r="A707">
        <v>429</v>
      </c>
      <c r="B707" s="3" t="s">
        <v>229</v>
      </c>
      <c r="C707" s="2" t="s">
        <v>264</v>
      </c>
      <c r="F707">
        <v>36.5847222222222</v>
      </c>
      <c r="G707">
        <v>-108.5725</v>
      </c>
      <c r="H707" t="s">
        <v>456</v>
      </c>
      <c r="I707">
        <v>7</v>
      </c>
      <c r="J707">
        <v>5130</v>
      </c>
      <c r="K707" s="3" t="s">
        <v>566</v>
      </c>
      <c r="L707" s="14">
        <v>28480</v>
      </c>
      <c r="M707" s="3">
        <v>7.7</v>
      </c>
      <c r="N707" s="3">
        <v>1230</v>
      </c>
      <c r="O707" s="3">
        <v>82</v>
      </c>
      <c r="P707" s="3">
        <v>330</v>
      </c>
      <c r="Q707" s="3">
        <v>5.2</v>
      </c>
      <c r="R707" s="3">
        <v>12</v>
      </c>
      <c r="S707" s="3">
        <v>414</v>
      </c>
      <c r="T707" s="3">
        <v>0</v>
      </c>
      <c r="U707" s="3">
        <v>16</v>
      </c>
      <c r="V707" s="3">
        <v>560</v>
      </c>
      <c r="W707"/>
    </row>
    <row r="708" spans="1:23" ht="12.75">
      <c r="A708">
        <v>430</v>
      </c>
      <c r="B708" s="3">
        <v>2766</v>
      </c>
      <c r="C708" s="2" t="s">
        <v>264</v>
      </c>
      <c r="F708">
        <v>35.9105555555556</v>
      </c>
      <c r="G708">
        <v>-109.031388888889</v>
      </c>
      <c r="H708" t="s">
        <v>457</v>
      </c>
      <c r="I708">
        <v>120</v>
      </c>
      <c r="J708">
        <v>7065</v>
      </c>
      <c r="K708" s="3" t="s">
        <v>566</v>
      </c>
      <c r="L708" s="14">
        <v>24397</v>
      </c>
      <c r="M708" s="3">
        <v>8.2</v>
      </c>
      <c r="N708" s="3">
        <v>354</v>
      </c>
      <c r="O708" s="3">
        <v>63</v>
      </c>
      <c r="P708" s="3">
        <v>71</v>
      </c>
      <c r="Q708" s="3">
        <v>2</v>
      </c>
      <c r="R708" s="3">
        <v>13</v>
      </c>
      <c r="S708" s="3">
        <v>310</v>
      </c>
      <c r="T708" s="3">
        <v>12</v>
      </c>
      <c r="U708" s="3">
        <v>26</v>
      </c>
      <c r="V708" s="3">
        <v>68</v>
      </c>
      <c r="W708"/>
    </row>
    <row r="709" spans="1:23" ht="12.75">
      <c r="A709">
        <v>431</v>
      </c>
      <c r="B709" s="3" t="s">
        <v>230</v>
      </c>
      <c r="C709" s="2" t="s">
        <v>264</v>
      </c>
      <c r="F709">
        <v>36.9244444444444</v>
      </c>
      <c r="G709">
        <v>-106.995</v>
      </c>
      <c r="H709" t="s">
        <v>458</v>
      </c>
      <c r="I709">
        <v>73</v>
      </c>
      <c r="J709">
        <v>6800</v>
      </c>
      <c r="K709" s="3" t="s">
        <v>566</v>
      </c>
      <c r="L709" s="14">
        <v>24764</v>
      </c>
      <c r="M709" s="3">
        <v>8.9</v>
      </c>
      <c r="N709" s="3">
        <v>404</v>
      </c>
      <c r="O709" s="3">
        <v>10</v>
      </c>
      <c r="P709" s="3">
        <v>130</v>
      </c>
      <c r="Q709" s="3">
        <v>3</v>
      </c>
      <c r="R709" s="3">
        <v>13</v>
      </c>
      <c r="S709" s="3">
        <v>350</v>
      </c>
      <c r="T709" s="3">
        <v>19</v>
      </c>
      <c r="U709" s="3">
        <v>18</v>
      </c>
      <c r="V709" s="3">
        <v>12</v>
      </c>
      <c r="W709"/>
    </row>
    <row r="710" spans="1:23" ht="12.75">
      <c r="A710">
        <v>432</v>
      </c>
      <c r="B710" s="3">
        <v>1130</v>
      </c>
      <c r="C710" s="2" t="s">
        <v>264</v>
      </c>
      <c r="F710">
        <v>35.8830555555556</v>
      </c>
      <c r="G710">
        <v>-107.397222222222</v>
      </c>
      <c r="H710" t="s">
        <v>459</v>
      </c>
      <c r="I710">
        <v>12</v>
      </c>
      <c r="J710">
        <v>6620</v>
      </c>
      <c r="K710" s="3" t="s">
        <v>566</v>
      </c>
      <c r="L710" s="14">
        <v>27773</v>
      </c>
      <c r="M710" s="3">
        <v>8.3</v>
      </c>
      <c r="N710" s="3">
        <v>703</v>
      </c>
      <c r="O710" s="3">
        <v>120</v>
      </c>
      <c r="P710" s="3">
        <v>110</v>
      </c>
      <c r="Q710" s="3">
        <v>6.1</v>
      </c>
      <c r="R710" s="3">
        <v>13</v>
      </c>
      <c r="S710" s="3">
        <v>427</v>
      </c>
      <c r="T710" s="3">
        <v>0</v>
      </c>
      <c r="U710" s="3">
        <v>19</v>
      </c>
      <c r="V710" s="3">
        <v>180</v>
      </c>
      <c r="W710"/>
    </row>
    <row r="711" spans="1:23" ht="12.75">
      <c r="A711">
        <v>433</v>
      </c>
      <c r="B711" s="3">
        <v>2771</v>
      </c>
      <c r="C711" s="2" t="s">
        <v>264</v>
      </c>
      <c r="F711">
        <v>35.9111111111111</v>
      </c>
      <c r="G711">
        <v>-109.035833333333</v>
      </c>
      <c r="H711" t="s">
        <v>460</v>
      </c>
      <c r="I711">
        <v>78</v>
      </c>
      <c r="J711">
        <v>7071</v>
      </c>
      <c r="K711" s="3" t="s">
        <v>566</v>
      </c>
      <c r="L711" s="14">
        <v>21822</v>
      </c>
      <c r="M711" s="3">
        <v>7.5</v>
      </c>
      <c r="N711" s="3">
        <v>433</v>
      </c>
      <c r="O711" s="3">
        <v>58</v>
      </c>
      <c r="P711" s="3">
        <v>88</v>
      </c>
      <c r="Q711" s="3">
        <v>1</v>
      </c>
      <c r="R711" s="3">
        <v>14</v>
      </c>
      <c r="S711" s="3">
        <v>370</v>
      </c>
      <c r="T711" s="3">
        <v>0</v>
      </c>
      <c r="U711" s="3">
        <v>22</v>
      </c>
      <c r="V711" s="3">
        <v>50</v>
      </c>
      <c r="W711"/>
    </row>
    <row r="712" spans="1:23" ht="12.75">
      <c r="A712">
        <v>434</v>
      </c>
      <c r="B712" s="3">
        <v>2758</v>
      </c>
      <c r="C712" s="2" t="s">
        <v>264</v>
      </c>
      <c r="F712">
        <v>35.9097222222222</v>
      </c>
      <c r="G712">
        <v>-109.027777777778</v>
      </c>
      <c r="H712" t="s">
        <v>461</v>
      </c>
      <c r="I712">
        <v>73</v>
      </c>
      <c r="J712">
        <v>7089</v>
      </c>
      <c r="K712" s="3" t="s">
        <v>566</v>
      </c>
      <c r="L712" s="14">
        <v>21826</v>
      </c>
      <c r="M712" s="3">
        <v>7.4</v>
      </c>
      <c r="N712" s="3">
        <v>319</v>
      </c>
      <c r="O712" s="3">
        <v>64</v>
      </c>
      <c r="P712" s="3">
        <v>35</v>
      </c>
      <c r="Q712" s="3">
        <v>1</v>
      </c>
      <c r="R712" s="3">
        <v>14</v>
      </c>
      <c r="S712" s="3">
        <v>320</v>
      </c>
      <c r="T712" s="3">
        <v>0</v>
      </c>
      <c r="U712" s="3">
        <v>15</v>
      </c>
      <c r="V712" s="3">
        <v>7.1</v>
      </c>
      <c r="W712"/>
    </row>
    <row r="713" spans="1:23" ht="12.75">
      <c r="A713">
        <v>435</v>
      </c>
      <c r="B713" s="3">
        <v>1485</v>
      </c>
      <c r="C713" s="2" t="s">
        <v>264</v>
      </c>
      <c r="F713">
        <v>36.1013888888889</v>
      </c>
      <c r="G713">
        <v>-107.947222222222</v>
      </c>
      <c r="H713" t="s">
        <v>462</v>
      </c>
      <c r="I713">
        <v>15</v>
      </c>
      <c r="J713">
        <v>6144</v>
      </c>
      <c r="K713" s="3" t="s">
        <v>566</v>
      </c>
      <c r="L713" s="14">
        <v>27963</v>
      </c>
      <c r="M713" s="3">
        <v>7.9</v>
      </c>
      <c r="N713" s="3">
        <v>1470</v>
      </c>
      <c r="O713" s="3">
        <v>82</v>
      </c>
      <c r="P713" s="3">
        <v>390</v>
      </c>
      <c r="Q713" s="3">
        <v>4.4</v>
      </c>
      <c r="R713" s="3">
        <v>14</v>
      </c>
      <c r="S713" s="3">
        <v>390</v>
      </c>
      <c r="T713" s="3">
        <v>0</v>
      </c>
      <c r="U713" s="3">
        <v>16</v>
      </c>
      <c r="V713" s="3">
        <v>750</v>
      </c>
      <c r="W713"/>
    </row>
    <row r="714" spans="1:23" ht="12.75">
      <c r="A714">
        <v>436</v>
      </c>
      <c r="B714" s="3" t="s">
        <v>231</v>
      </c>
      <c r="C714" s="2" t="s">
        <v>264</v>
      </c>
      <c r="F714">
        <v>36.4380555555555</v>
      </c>
      <c r="G714">
        <v>-108.475833333333</v>
      </c>
      <c r="H714" t="s">
        <v>463</v>
      </c>
      <c r="I714">
        <v>12</v>
      </c>
      <c r="J714">
        <v>5460</v>
      </c>
      <c r="K714" s="3" t="s">
        <v>566</v>
      </c>
      <c r="L714" s="14">
        <v>27886</v>
      </c>
      <c r="M714" s="3">
        <v>7.8</v>
      </c>
      <c r="N714" s="3">
        <v>2370</v>
      </c>
      <c r="O714" s="3">
        <v>120</v>
      </c>
      <c r="P714" s="3">
        <v>610</v>
      </c>
      <c r="Q714" s="3">
        <v>2.4</v>
      </c>
      <c r="R714" s="3">
        <v>15</v>
      </c>
      <c r="S714" s="3">
        <v>161</v>
      </c>
      <c r="T714" s="3">
        <v>0</v>
      </c>
      <c r="U714" s="3">
        <v>22</v>
      </c>
      <c r="V714" s="3">
        <v>1500</v>
      </c>
      <c r="W714"/>
    </row>
    <row r="715" spans="1:23" ht="12.75">
      <c r="A715">
        <v>437</v>
      </c>
      <c r="B715" s="3" t="s">
        <v>232</v>
      </c>
      <c r="C715" s="2" t="s">
        <v>264</v>
      </c>
      <c r="F715">
        <v>36.5216666666667</v>
      </c>
      <c r="G715">
        <v>-108.558055555556</v>
      </c>
      <c r="H715" t="s">
        <v>464</v>
      </c>
      <c r="I715">
        <v>13</v>
      </c>
      <c r="J715">
        <v>5200</v>
      </c>
      <c r="K715" s="3" t="s">
        <v>566</v>
      </c>
      <c r="L715" s="14">
        <v>27886</v>
      </c>
      <c r="M715" s="3">
        <v>7.7</v>
      </c>
      <c r="N715" s="3">
        <v>2310</v>
      </c>
      <c r="O715" s="3">
        <v>150</v>
      </c>
      <c r="P715" s="3">
        <v>560</v>
      </c>
      <c r="Q715" s="3">
        <v>4.3</v>
      </c>
      <c r="R715" s="3">
        <v>22</v>
      </c>
      <c r="S715" s="3">
        <v>263</v>
      </c>
      <c r="T715" s="3">
        <v>0</v>
      </c>
      <c r="U715" s="3">
        <v>32</v>
      </c>
      <c r="V715" s="3">
        <v>1400</v>
      </c>
      <c r="W715"/>
    </row>
    <row r="716" spans="1:23" ht="12.75">
      <c r="A716">
        <v>438</v>
      </c>
      <c r="B716" s="3" t="s">
        <v>233</v>
      </c>
      <c r="C716" s="2" t="s">
        <v>264</v>
      </c>
      <c r="F716">
        <v>35.5722222222222</v>
      </c>
      <c r="G716">
        <v>-108.635833333333</v>
      </c>
      <c r="H716" t="s">
        <v>465</v>
      </c>
      <c r="I716">
        <v>110</v>
      </c>
      <c r="J716">
        <v>6650</v>
      </c>
      <c r="K716" s="3" t="s">
        <v>566</v>
      </c>
      <c r="L716" s="14">
        <v>27114</v>
      </c>
      <c r="M716" s="3">
        <v>8.2</v>
      </c>
      <c r="N716" s="3">
        <v>888</v>
      </c>
      <c r="O716" s="3">
        <v>62</v>
      </c>
      <c r="P716" s="3">
        <v>260</v>
      </c>
      <c r="Q716" s="3">
        <v>1</v>
      </c>
      <c r="R716" s="3">
        <v>23</v>
      </c>
      <c r="S716" s="3">
        <v>640</v>
      </c>
      <c r="T716" s="3">
        <v>19</v>
      </c>
      <c r="U716" s="3">
        <v>44</v>
      </c>
      <c r="V716" s="3">
        <v>140</v>
      </c>
      <c r="W716"/>
    </row>
    <row r="717" spans="1:23" ht="12.75">
      <c r="A717">
        <v>439</v>
      </c>
      <c r="B717" s="3">
        <v>1253</v>
      </c>
      <c r="C717" s="2" t="s">
        <v>264</v>
      </c>
      <c r="F717">
        <v>35.9555555555556</v>
      </c>
      <c r="G717">
        <v>-107.568055555556</v>
      </c>
      <c r="H717" t="s">
        <v>466</v>
      </c>
      <c r="I717">
        <v>18</v>
      </c>
      <c r="J717">
        <v>6555</v>
      </c>
      <c r="K717" s="3" t="s">
        <v>566</v>
      </c>
      <c r="L717" s="14">
        <v>27755</v>
      </c>
      <c r="M717" s="3">
        <v>7.6</v>
      </c>
      <c r="N717" s="3">
        <v>877</v>
      </c>
      <c r="O717" s="3">
        <v>93</v>
      </c>
      <c r="P717" s="3">
        <v>190</v>
      </c>
      <c r="Q717" s="3">
        <v>6.3</v>
      </c>
      <c r="R717" s="3">
        <v>23</v>
      </c>
      <c r="S717" s="3">
        <v>537</v>
      </c>
      <c r="T717" s="3">
        <v>0</v>
      </c>
      <c r="U717" s="3">
        <v>15</v>
      </c>
      <c r="V717" s="3">
        <v>270</v>
      </c>
      <c r="W717"/>
    </row>
    <row r="718" spans="1:23" ht="12.75">
      <c r="A718">
        <v>440</v>
      </c>
      <c r="C718" s="2" t="s">
        <v>264</v>
      </c>
      <c r="I718">
        <v>16</v>
      </c>
      <c r="K718" s="3" t="s">
        <v>566</v>
      </c>
      <c r="L718" s="14">
        <v>27886</v>
      </c>
      <c r="M718" s="3">
        <v>7.9</v>
      </c>
      <c r="N718" s="3">
        <v>2800</v>
      </c>
      <c r="O718" s="3">
        <v>140</v>
      </c>
      <c r="P718" s="3">
        <v>750</v>
      </c>
      <c r="Q718" s="3">
        <v>6.1</v>
      </c>
      <c r="R718" s="3">
        <v>25</v>
      </c>
      <c r="S718" s="3">
        <v>461</v>
      </c>
      <c r="T718" s="3">
        <v>0</v>
      </c>
      <c r="U718" s="3">
        <v>37</v>
      </c>
      <c r="V718" s="3">
        <v>1600</v>
      </c>
      <c r="W718"/>
    </row>
    <row r="719" spans="1:23" ht="12.75">
      <c r="A719">
        <v>441</v>
      </c>
      <c r="B719" s="3" t="s">
        <v>234</v>
      </c>
      <c r="C719" s="2" t="s">
        <v>264</v>
      </c>
      <c r="F719">
        <v>36.765</v>
      </c>
      <c r="G719">
        <v>-108.448333333333</v>
      </c>
      <c r="H719" t="s">
        <v>467</v>
      </c>
      <c r="I719">
        <v>58</v>
      </c>
      <c r="J719">
        <v>8130</v>
      </c>
      <c r="K719" s="3" t="s">
        <v>566</v>
      </c>
      <c r="L719" s="14">
        <v>27382</v>
      </c>
      <c r="M719" s="3">
        <v>7.7</v>
      </c>
      <c r="N719" s="3">
        <v>624</v>
      </c>
      <c r="O719" s="3">
        <v>69</v>
      </c>
      <c r="P719" s="3">
        <v>100</v>
      </c>
      <c r="Q719" s="3">
        <v>2.3</v>
      </c>
      <c r="R719" s="3">
        <v>27</v>
      </c>
      <c r="S719" s="3">
        <v>185</v>
      </c>
      <c r="T719" s="3">
        <v>0</v>
      </c>
      <c r="U719" s="3">
        <v>24</v>
      </c>
      <c r="V719" s="3">
        <v>300</v>
      </c>
      <c r="W719"/>
    </row>
    <row r="720" spans="1:23" ht="12.75">
      <c r="A720">
        <v>442</v>
      </c>
      <c r="B720" s="3">
        <v>2425</v>
      </c>
      <c r="C720" s="2" t="s">
        <v>264</v>
      </c>
      <c r="F720">
        <v>36.4502777777778</v>
      </c>
      <c r="G720">
        <v>-108.672222222222</v>
      </c>
      <c r="H720" t="s">
        <v>468</v>
      </c>
      <c r="I720">
        <v>10</v>
      </c>
      <c r="J720">
        <v>5410</v>
      </c>
      <c r="K720" s="3" t="s">
        <v>566</v>
      </c>
      <c r="L720" s="14">
        <v>27893</v>
      </c>
      <c r="M720" s="3">
        <v>7.8</v>
      </c>
      <c r="N720" s="3">
        <v>533</v>
      </c>
      <c r="O720" s="3">
        <v>96</v>
      </c>
      <c r="P720" s="3">
        <v>7.7</v>
      </c>
      <c r="Q720" s="3">
        <v>0.7</v>
      </c>
      <c r="R720" s="3">
        <v>49</v>
      </c>
      <c r="S720" s="3">
        <v>299</v>
      </c>
      <c r="T720" s="3">
        <v>0</v>
      </c>
      <c r="U720" s="3">
        <v>5.3</v>
      </c>
      <c r="V720" s="3">
        <v>210</v>
      </c>
      <c r="W720"/>
    </row>
    <row r="721" spans="1:23" ht="12.75">
      <c r="A721">
        <v>443</v>
      </c>
      <c r="B721" s="3">
        <v>2413</v>
      </c>
      <c r="C721" s="2" t="s">
        <v>264</v>
      </c>
      <c r="F721">
        <v>36.4336111111111</v>
      </c>
      <c r="G721">
        <v>-108.590833333333</v>
      </c>
      <c r="H721" t="s">
        <v>469</v>
      </c>
      <c r="I721">
        <v>8</v>
      </c>
      <c r="J721">
        <v>5290</v>
      </c>
      <c r="K721" s="3" t="s">
        <v>566</v>
      </c>
      <c r="L721" s="14">
        <v>27900</v>
      </c>
      <c r="M721" s="3">
        <v>7.6</v>
      </c>
      <c r="N721" s="3">
        <v>3120</v>
      </c>
      <c r="O721" s="3">
        <v>260</v>
      </c>
      <c r="P721" s="3">
        <v>670</v>
      </c>
      <c r="Q721" s="3">
        <v>7.2</v>
      </c>
      <c r="R721" s="3">
        <v>49</v>
      </c>
      <c r="S721" s="3">
        <v>343</v>
      </c>
      <c r="T721" s="3">
        <v>0</v>
      </c>
      <c r="U721" s="3">
        <v>45</v>
      </c>
      <c r="V721" s="3">
        <v>1900</v>
      </c>
      <c r="W721"/>
    </row>
    <row r="722" spans="1:23" ht="12.75">
      <c r="A722">
        <v>444</v>
      </c>
      <c r="B722" s="3" t="s">
        <v>235</v>
      </c>
      <c r="C722" s="2" t="s">
        <v>264</v>
      </c>
      <c r="F722">
        <v>35.5927777777778</v>
      </c>
      <c r="G722">
        <v>-108.597777777778</v>
      </c>
      <c r="H722" t="s">
        <v>470</v>
      </c>
      <c r="I722">
        <v>90</v>
      </c>
      <c r="J722">
        <v>6682</v>
      </c>
      <c r="K722" s="3" t="s">
        <v>566</v>
      </c>
      <c r="L722" s="14">
        <v>28039</v>
      </c>
      <c r="M722" s="3">
        <v>7.6</v>
      </c>
      <c r="N722" s="3">
        <v>1430</v>
      </c>
      <c r="O722" s="3">
        <v>170</v>
      </c>
      <c r="P722" s="3">
        <v>280</v>
      </c>
      <c r="Q722" s="3">
        <v>3.7</v>
      </c>
      <c r="R722" s="3">
        <v>51</v>
      </c>
      <c r="S722" s="3">
        <v>668</v>
      </c>
      <c r="T722" s="3">
        <v>0</v>
      </c>
      <c r="U722" s="3">
        <v>31</v>
      </c>
      <c r="V722" s="3">
        <v>520</v>
      </c>
      <c r="W722"/>
    </row>
    <row r="723" spans="1:23" ht="12.75">
      <c r="A723">
        <v>445</v>
      </c>
      <c r="B723" s="3">
        <v>1198</v>
      </c>
      <c r="C723" s="2" t="s">
        <v>264</v>
      </c>
      <c r="F723">
        <v>35.9777777777778</v>
      </c>
      <c r="G723">
        <v>-106.983333333333</v>
      </c>
      <c r="H723" t="s">
        <v>471</v>
      </c>
      <c r="I723">
        <v>260</v>
      </c>
      <c r="J723">
        <v>6780</v>
      </c>
      <c r="K723" s="3" t="s">
        <v>566</v>
      </c>
      <c r="L723" s="14">
        <v>28580</v>
      </c>
      <c r="M723" s="3">
        <v>6</v>
      </c>
      <c r="N723" s="3">
        <v>2800</v>
      </c>
      <c r="O723" s="3">
        <v>350</v>
      </c>
      <c r="P723" s="3">
        <v>450</v>
      </c>
      <c r="Q723" s="3">
        <v>8.5</v>
      </c>
      <c r="R723" s="3">
        <v>56</v>
      </c>
      <c r="S723" s="3">
        <v>320</v>
      </c>
      <c r="T723" s="3">
        <v>0</v>
      </c>
      <c r="U723" s="3">
        <v>33</v>
      </c>
      <c r="V723" s="3">
        <v>1700</v>
      </c>
      <c r="W723"/>
    </row>
    <row r="724" spans="1:23" ht="12.75">
      <c r="A724">
        <v>446</v>
      </c>
      <c r="B724" s="3">
        <v>2043</v>
      </c>
      <c r="C724" s="2" t="s">
        <v>264</v>
      </c>
      <c r="F724">
        <v>36.7505555555556</v>
      </c>
      <c r="G724">
        <v>-108.523611111111</v>
      </c>
      <c r="H724" t="s">
        <v>472</v>
      </c>
      <c r="I724">
        <v>28</v>
      </c>
      <c r="J724">
        <v>5020</v>
      </c>
      <c r="K724" s="3" t="s">
        <v>566</v>
      </c>
      <c r="L724" s="14">
        <v>25482</v>
      </c>
      <c r="M724" s="3">
        <v>7.9</v>
      </c>
      <c r="N724" s="3">
        <v>1860</v>
      </c>
      <c r="O724" s="3">
        <v>325</v>
      </c>
      <c r="P724" s="3">
        <v>115</v>
      </c>
      <c r="Q724" s="3">
        <v>4.1</v>
      </c>
      <c r="R724" s="3">
        <v>85</v>
      </c>
      <c r="S724" s="3">
        <v>260</v>
      </c>
      <c r="T724" s="3">
        <v>0</v>
      </c>
      <c r="U724" s="3">
        <v>29</v>
      </c>
      <c r="V724" s="3">
        <v>1140</v>
      </c>
      <c r="W724"/>
    </row>
    <row r="725" spans="1:23" ht="12.75">
      <c r="A725">
        <v>447</v>
      </c>
      <c r="B725" s="3">
        <v>1134</v>
      </c>
      <c r="C725" s="2" t="s">
        <v>264</v>
      </c>
      <c r="F725">
        <v>35.8461111111111</v>
      </c>
      <c r="G725">
        <v>-107.312222222222</v>
      </c>
      <c r="H725" t="s">
        <v>473</v>
      </c>
      <c r="I725">
        <v>13</v>
      </c>
      <c r="J725">
        <v>6500</v>
      </c>
      <c r="K725" s="3" t="s">
        <v>566</v>
      </c>
      <c r="L725" s="14">
        <v>27788</v>
      </c>
      <c r="M725" s="3">
        <v>8.5</v>
      </c>
      <c r="N725" s="3">
        <v>7650</v>
      </c>
      <c r="O725" s="3">
        <v>170</v>
      </c>
      <c r="P725" s="3">
        <v>220</v>
      </c>
      <c r="Q725" s="3">
        <v>9.3</v>
      </c>
      <c r="R725" s="3">
        <v>110</v>
      </c>
      <c r="S725" s="3">
        <v>608</v>
      </c>
      <c r="T725" s="3">
        <v>0</v>
      </c>
      <c r="U725" s="3">
        <v>53</v>
      </c>
      <c r="V725" s="3">
        <v>5100</v>
      </c>
      <c r="W725"/>
    </row>
    <row r="726" spans="1:23" ht="12.75">
      <c r="A726">
        <v>448</v>
      </c>
      <c r="B726" s="3">
        <v>2044</v>
      </c>
      <c r="C726" s="2" t="s">
        <v>264</v>
      </c>
      <c r="F726">
        <v>36.7477777777778</v>
      </c>
      <c r="G726">
        <v>-108.523611111111</v>
      </c>
      <c r="H726" t="s">
        <v>474</v>
      </c>
      <c r="I726">
        <v>7</v>
      </c>
      <c r="J726">
        <v>5018</v>
      </c>
      <c r="K726" s="3" t="s">
        <v>566</v>
      </c>
      <c r="L726" s="14">
        <v>25482</v>
      </c>
      <c r="M726" s="3">
        <v>8</v>
      </c>
      <c r="N726" s="3">
        <v>2710</v>
      </c>
      <c r="O726" s="3">
        <v>515</v>
      </c>
      <c r="P726" s="3">
        <v>150</v>
      </c>
      <c r="Q726" s="3">
        <v>5.4</v>
      </c>
      <c r="R726" s="3">
        <v>116</v>
      </c>
      <c r="S726" s="3">
        <v>344</v>
      </c>
      <c r="T726" s="3">
        <v>0</v>
      </c>
      <c r="U726" s="3">
        <v>28</v>
      </c>
      <c r="V726" s="3">
        <v>1700</v>
      </c>
      <c r="W726"/>
    </row>
    <row r="727" spans="1:23" ht="12.75">
      <c r="A727">
        <v>449</v>
      </c>
      <c r="B727" s="3">
        <v>2041</v>
      </c>
      <c r="C727" s="2" t="s">
        <v>264</v>
      </c>
      <c r="F727">
        <v>36.7575</v>
      </c>
      <c r="G727">
        <v>-108.520833333333</v>
      </c>
      <c r="H727" t="s">
        <v>475</v>
      </c>
      <c r="I727">
        <v>50</v>
      </c>
      <c r="J727">
        <v>5030</v>
      </c>
      <c r="K727" s="3" t="s">
        <v>566</v>
      </c>
      <c r="L727" s="14">
        <v>25482</v>
      </c>
      <c r="M727" s="3">
        <v>7.9</v>
      </c>
      <c r="N727" s="3">
        <v>2360</v>
      </c>
      <c r="O727" s="3">
        <v>435</v>
      </c>
      <c r="P727" s="3">
        <v>96</v>
      </c>
      <c r="Q727" s="3">
        <v>2.6</v>
      </c>
      <c r="R727" s="3">
        <v>120</v>
      </c>
      <c r="S727" s="3">
        <v>73</v>
      </c>
      <c r="T727" s="3">
        <v>0</v>
      </c>
      <c r="U727" s="3">
        <v>21</v>
      </c>
      <c r="V727" s="3">
        <v>1620</v>
      </c>
      <c r="W727"/>
    </row>
    <row r="728" spans="1:23" ht="12.75">
      <c r="A728">
        <v>450</v>
      </c>
      <c r="B728" s="3">
        <v>2045</v>
      </c>
      <c r="C728" s="2" t="s">
        <v>264</v>
      </c>
      <c r="F728">
        <v>36.7458333333333</v>
      </c>
      <c r="G728">
        <v>-108.523611111111</v>
      </c>
      <c r="H728" t="s">
        <v>476</v>
      </c>
      <c r="I728">
        <v>8</v>
      </c>
      <c r="J728">
        <v>5016</v>
      </c>
      <c r="K728" s="3" t="s">
        <v>566</v>
      </c>
      <c r="L728" s="14">
        <v>25482</v>
      </c>
      <c r="M728" s="3">
        <v>8</v>
      </c>
      <c r="N728" s="3">
        <v>2910</v>
      </c>
      <c r="O728" s="3">
        <v>425</v>
      </c>
      <c r="P728" s="3">
        <v>239</v>
      </c>
      <c r="Q728" s="3">
        <v>7.8</v>
      </c>
      <c r="R728" s="3">
        <v>175</v>
      </c>
      <c r="S728" s="3">
        <v>261</v>
      </c>
      <c r="T728" s="3">
        <v>0</v>
      </c>
      <c r="U728" s="3">
        <v>50</v>
      </c>
      <c r="V728" s="3">
        <v>1860</v>
      </c>
      <c r="W728"/>
    </row>
    <row r="729" spans="1:23" ht="12.75">
      <c r="A729">
        <v>451</v>
      </c>
      <c r="B729" s="3">
        <v>592</v>
      </c>
      <c r="C729" s="2" t="s">
        <v>264</v>
      </c>
      <c r="F729">
        <v>35.4911111111111</v>
      </c>
      <c r="G729">
        <v>-107.914166666667</v>
      </c>
      <c r="H729" t="s">
        <v>477</v>
      </c>
      <c r="I729">
        <v>15</v>
      </c>
      <c r="J729">
        <v>7460</v>
      </c>
      <c r="K729" s="3" t="s">
        <v>566</v>
      </c>
      <c r="L729" s="14">
        <v>22907</v>
      </c>
      <c r="M729" s="3">
        <v>7.5</v>
      </c>
      <c r="N729" s="3">
        <v>3580</v>
      </c>
      <c r="O729" s="3">
        <v>530</v>
      </c>
      <c r="P729" s="3">
        <v>51</v>
      </c>
      <c r="Q729" s="3">
        <v>9.5</v>
      </c>
      <c r="R729" s="3">
        <v>330</v>
      </c>
      <c r="S729" s="3">
        <v>142</v>
      </c>
      <c r="T729" s="3">
        <v>0</v>
      </c>
      <c r="U729" s="3">
        <v>12</v>
      </c>
      <c r="V729" s="3">
        <v>2550</v>
      </c>
      <c r="W729"/>
    </row>
    <row r="730" spans="1:23" ht="12.75">
      <c r="A730">
        <v>452</v>
      </c>
      <c r="B730" s="16" t="s">
        <v>43</v>
      </c>
      <c r="C730" s="17" t="s">
        <v>62</v>
      </c>
      <c r="D730" s="17"/>
      <c r="E730" s="17"/>
      <c r="F730" s="17">
        <v>36.6319444444444</v>
      </c>
      <c r="G730" s="17">
        <v>-107.866111111111</v>
      </c>
      <c r="H730" s="17"/>
      <c r="I730" s="17">
        <v>213</v>
      </c>
      <c r="J730" s="17">
        <v>1766</v>
      </c>
      <c r="K730" s="16" t="s">
        <v>567</v>
      </c>
      <c r="L730" s="18"/>
      <c r="M730" s="16">
        <v>7.94</v>
      </c>
      <c r="N730" s="16"/>
      <c r="O730" s="16">
        <v>458.5152</v>
      </c>
      <c r="P730" s="16">
        <v>798.1</v>
      </c>
      <c r="Q730" s="16">
        <v>35.972</v>
      </c>
      <c r="R730" s="16">
        <v>203.0052</v>
      </c>
      <c r="S730" s="16">
        <v>120.17</v>
      </c>
      <c r="T730" s="16"/>
      <c r="U730" s="16">
        <v>10.62</v>
      </c>
      <c r="V730" s="16">
        <v>2915.421</v>
      </c>
      <c r="W730"/>
    </row>
    <row r="731" spans="1:23" ht="12.75">
      <c r="A731">
        <v>453</v>
      </c>
      <c r="B731" s="16" t="s">
        <v>47</v>
      </c>
      <c r="C731" s="17" t="s">
        <v>62</v>
      </c>
      <c r="D731" s="17"/>
      <c r="E731" s="17"/>
      <c r="F731" s="17">
        <v>36.4038</v>
      </c>
      <c r="G731" s="17">
        <v>-107.8534</v>
      </c>
      <c r="H731" s="17"/>
      <c r="I731" s="17">
        <v>170</v>
      </c>
      <c r="J731" s="17">
        <v>2092</v>
      </c>
      <c r="K731" s="16" t="s">
        <v>567</v>
      </c>
      <c r="L731" s="18"/>
      <c r="M731" s="16">
        <v>9.57</v>
      </c>
      <c r="N731" s="16"/>
      <c r="O731" s="16">
        <v>0.8016</v>
      </c>
      <c r="P731" s="16">
        <v>215.28</v>
      </c>
      <c r="Q731" s="16">
        <v>1.955</v>
      </c>
      <c r="R731" s="16">
        <v>0.24312</v>
      </c>
      <c r="S731" s="16">
        <v>261.69</v>
      </c>
      <c r="T731" s="16"/>
      <c r="U731" s="16">
        <v>8.496</v>
      </c>
      <c r="V731" s="16">
        <v>154.6566</v>
      </c>
      <c r="W731"/>
    </row>
    <row r="732" spans="1:23" ht="12.75">
      <c r="A732">
        <v>454</v>
      </c>
      <c r="B732" s="16" t="s">
        <v>48</v>
      </c>
      <c r="C732" s="17" t="s">
        <v>62</v>
      </c>
      <c r="D732" s="17"/>
      <c r="E732" s="17"/>
      <c r="F732" s="17">
        <v>36.3089</v>
      </c>
      <c r="G732" s="17">
        <v>-107.3968</v>
      </c>
      <c r="H732" s="17"/>
      <c r="I732" s="17">
        <v>303</v>
      </c>
      <c r="J732" s="17">
        <v>1980</v>
      </c>
      <c r="K732" s="16" t="s">
        <v>567</v>
      </c>
      <c r="L732" s="18"/>
      <c r="M732" s="16">
        <v>9.79</v>
      </c>
      <c r="N732" s="16"/>
      <c r="O732" s="16">
        <v>1.002</v>
      </c>
      <c r="P732" s="16">
        <v>301.3</v>
      </c>
      <c r="Q732" s="16">
        <v>1.955</v>
      </c>
      <c r="R732" s="16">
        <v>0.48624</v>
      </c>
      <c r="S732" s="16">
        <v>253.76</v>
      </c>
      <c r="T732" s="16"/>
      <c r="U732" s="16">
        <v>9.204</v>
      </c>
      <c r="V732" s="16">
        <v>300.6678</v>
      </c>
      <c r="W732"/>
    </row>
    <row r="733" spans="1:23" ht="12.75">
      <c r="A733">
        <v>455</v>
      </c>
      <c r="B733" s="16" t="s">
        <v>49</v>
      </c>
      <c r="C733" s="17" t="s">
        <v>62</v>
      </c>
      <c r="D733" s="17"/>
      <c r="E733" s="17"/>
      <c r="F733" s="17">
        <v>36.4589</v>
      </c>
      <c r="G733" s="17">
        <v>-107.7525</v>
      </c>
      <c r="H733" s="17"/>
      <c r="I733" s="17">
        <v>146</v>
      </c>
      <c r="J733" s="17">
        <v>1978</v>
      </c>
      <c r="K733" s="16" t="s">
        <v>567</v>
      </c>
      <c r="L733" s="18"/>
      <c r="M733" s="16">
        <v>9.56</v>
      </c>
      <c r="N733" s="16"/>
      <c r="O733" s="16">
        <v>0.8016</v>
      </c>
      <c r="P733" s="16">
        <v>207.46</v>
      </c>
      <c r="Q733" s="16">
        <v>1.564</v>
      </c>
      <c r="R733" s="16">
        <v>0.24312</v>
      </c>
      <c r="S733" s="16">
        <v>292.19</v>
      </c>
      <c r="T733" s="16"/>
      <c r="U733" s="16">
        <v>4.956</v>
      </c>
      <c r="V733" s="16">
        <v>126.7992</v>
      </c>
      <c r="W733"/>
    </row>
    <row r="734" spans="1:23" ht="12.75">
      <c r="A734">
        <v>456</v>
      </c>
      <c r="B734" s="16" t="s">
        <v>50</v>
      </c>
      <c r="C734" s="17" t="s">
        <v>62</v>
      </c>
      <c r="D734" s="17"/>
      <c r="E734" s="17"/>
      <c r="F734" s="17">
        <v>36.5508</v>
      </c>
      <c r="G734" s="17">
        <v>-107.9708</v>
      </c>
      <c r="H734" s="17"/>
      <c r="I734" s="17">
        <v>250</v>
      </c>
      <c r="J734" s="17">
        <v>1964</v>
      </c>
      <c r="K734" s="16" t="s">
        <v>567</v>
      </c>
      <c r="L734" s="18"/>
      <c r="M734" s="16">
        <v>8.27</v>
      </c>
      <c r="N734" s="16"/>
      <c r="O734" s="16">
        <v>10.2204</v>
      </c>
      <c r="P734" s="16">
        <v>160.54</v>
      </c>
      <c r="Q734" s="16">
        <v>4.692</v>
      </c>
      <c r="R734" s="16">
        <v>4.98396</v>
      </c>
      <c r="S734" s="16">
        <v>252.54</v>
      </c>
      <c r="T734" s="16"/>
      <c r="U734" s="16">
        <v>2.832</v>
      </c>
      <c r="V734" s="16">
        <v>151.7748</v>
      </c>
      <c r="W734"/>
    </row>
    <row r="735" spans="1:23" ht="12.75">
      <c r="A735">
        <v>457</v>
      </c>
      <c r="B735" s="16" t="s">
        <v>58</v>
      </c>
      <c r="C735" s="17" t="s">
        <v>62</v>
      </c>
      <c r="D735" s="17"/>
      <c r="E735" s="17"/>
      <c r="F735" s="17">
        <v>36.5108333333333</v>
      </c>
      <c r="G735" s="17">
        <v>-107.604722222222</v>
      </c>
      <c r="H735" s="17"/>
      <c r="I735" s="17">
        <v>280</v>
      </c>
      <c r="J735" s="17">
        <v>1838</v>
      </c>
      <c r="K735" s="16" t="s">
        <v>567</v>
      </c>
      <c r="L735" s="18"/>
      <c r="M735" s="16">
        <v>8.9</v>
      </c>
      <c r="N735" s="16"/>
      <c r="O735" s="16">
        <v>10.8216</v>
      </c>
      <c r="P735" s="16">
        <v>328.9</v>
      </c>
      <c r="Q735" s="16">
        <v>3.519</v>
      </c>
      <c r="R735" s="16">
        <v>3.76836</v>
      </c>
      <c r="S735" s="16">
        <v>243.39</v>
      </c>
      <c r="T735" s="16"/>
      <c r="U735" s="16">
        <v>6.018</v>
      </c>
      <c r="V735" s="16">
        <v>542.739</v>
      </c>
      <c r="W735"/>
    </row>
    <row r="736" spans="1:23" ht="12.75">
      <c r="A736">
        <v>458</v>
      </c>
      <c r="B736" s="16" t="s">
        <v>59</v>
      </c>
      <c r="C736" s="17" t="s">
        <v>62</v>
      </c>
      <c r="D736" s="17"/>
      <c r="E736" s="17"/>
      <c r="F736" s="17">
        <v>36.4777777777778</v>
      </c>
      <c r="G736" s="17">
        <v>-107.527777777778</v>
      </c>
      <c r="H736" s="17"/>
      <c r="I736" s="17">
        <v>194</v>
      </c>
      <c r="J736" s="17">
        <v>1876</v>
      </c>
      <c r="K736" s="16" t="s">
        <v>567</v>
      </c>
      <c r="L736" s="18"/>
      <c r="M736" s="16">
        <v>8.42</v>
      </c>
      <c r="N736" s="16"/>
      <c r="O736" s="16">
        <v>11.4228</v>
      </c>
      <c r="P736" s="16">
        <v>204.47</v>
      </c>
      <c r="Q736" s="16">
        <v>3.519</v>
      </c>
      <c r="R736" s="16">
        <v>1.94496</v>
      </c>
      <c r="S736" s="16">
        <v>281.82</v>
      </c>
      <c r="T736" s="16"/>
      <c r="U736" s="16">
        <v>3.186</v>
      </c>
      <c r="V736" s="16">
        <v>219.0168</v>
      </c>
      <c r="W736"/>
    </row>
    <row r="737" spans="1:23" ht="12.75">
      <c r="A737">
        <v>459</v>
      </c>
      <c r="B737" s="16" t="s">
        <v>60</v>
      </c>
      <c r="C737" s="17" t="s">
        <v>62</v>
      </c>
      <c r="D737" s="17"/>
      <c r="E737" s="17"/>
      <c r="F737" s="17">
        <v>36.4041666666667</v>
      </c>
      <c r="G737" s="17">
        <v>-107.852777777778</v>
      </c>
      <c r="H737" s="17"/>
      <c r="I737" s="17">
        <v>295</v>
      </c>
      <c r="J737" s="17">
        <v>2083</v>
      </c>
      <c r="K737" s="16" t="s">
        <v>567</v>
      </c>
      <c r="L737" s="18"/>
      <c r="M737" s="16">
        <v>9.14</v>
      </c>
      <c r="N737" s="16"/>
      <c r="O737" s="16">
        <v>7.014</v>
      </c>
      <c r="P737" s="16">
        <v>722.2</v>
      </c>
      <c r="Q737" s="16">
        <v>5.865</v>
      </c>
      <c r="R737" s="16">
        <v>5.10552</v>
      </c>
      <c r="S737" s="16">
        <v>159.21</v>
      </c>
      <c r="T737" s="16"/>
      <c r="U737" s="16">
        <v>10.974</v>
      </c>
      <c r="V737" s="16">
        <v>1709.868</v>
      </c>
      <c r="W737"/>
    </row>
    <row r="738" spans="1:23" ht="12.75">
      <c r="A738">
        <v>460</v>
      </c>
      <c r="B738" s="3" t="s">
        <v>236</v>
      </c>
      <c r="C738" s="2" t="s">
        <v>264</v>
      </c>
      <c r="F738">
        <v>36.2030555555556</v>
      </c>
      <c r="G738">
        <v>-107.675</v>
      </c>
      <c r="H738" t="s">
        <v>478</v>
      </c>
      <c r="I738">
        <v>317</v>
      </c>
      <c r="J738">
        <v>6882</v>
      </c>
      <c r="K738" s="3" t="s">
        <v>567</v>
      </c>
      <c r="L738" s="14">
        <v>24594</v>
      </c>
      <c r="M738" s="3">
        <v>8.6</v>
      </c>
      <c r="N738" s="3">
        <v>872</v>
      </c>
      <c r="O738" s="3">
        <v>19</v>
      </c>
      <c r="P738" s="3">
        <v>290</v>
      </c>
      <c r="Q738" s="3">
        <v>20</v>
      </c>
      <c r="R738" s="3">
        <v>1.2</v>
      </c>
      <c r="S738" s="3">
        <v>440</v>
      </c>
      <c r="T738" s="3">
        <v>13</v>
      </c>
      <c r="U738" s="3">
        <v>16</v>
      </c>
      <c r="V738" s="3">
        <v>290</v>
      </c>
      <c r="W738"/>
    </row>
    <row r="739" spans="1:23" ht="12.75">
      <c r="A739">
        <v>461</v>
      </c>
      <c r="B739" s="3" t="s">
        <v>237</v>
      </c>
      <c r="C739" s="2" t="s">
        <v>264</v>
      </c>
      <c r="F739">
        <v>36.9794444444444</v>
      </c>
      <c r="G739">
        <v>-107.878055555556</v>
      </c>
      <c r="H739" t="s">
        <v>479</v>
      </c>
      <c r="I739">
        <v>750</v>
      </c>
      <c r="J739">
        <v>5680</v>
      </c>
      <c r="K739" s="3" t="s">
        <v>567</v>
      </c>
      <c r="L739" s="14">
        <v>27464</v>
      </c>
      <c r="M739" s="3">
        <v>7.5</v>
      </c>
      <c r="N739" s="3">
        <v>6750</v>
      </c>
      <c r="O739" s="3">
        <v>390</v>
      </c>
      <c r="P739" s="3">
        <v>2200</v>
      </c>
      <c r="Q739" s="3">
        <v>6.7</v>
      </c>
      <c r="R739" s="3">
        <v>8.7</v>
      </c>
      <c r="S739" s="3">
        <v>25</v>
      </c>
      <c r="T739" s="3">
        <v>0</v>
      </c>
      <c r="U739" s="3">
        <v>4100</v>
      </c>
      <c r="V739" s="3">
        <v>21</v>
      </c>
      <c r="W739"/>
    </row>
    <row r="740" spans="1:23" ht="12.75">
      <c r="A740">
        <v>462</v>
      </c>
      <c r="B740" s="3">
        <v>2144</v>
      </c>
      <c r="C740" s="2" t="s">
        <v>264</v>
      </c>
      <c r="F740">
        <v>36.9316666666667</v>
      </c>
      <c r="G740">
        <v>-108.201388888889</v>
      </c>
      <c r="H740" t="s">
        <v>480</v>
      </c>
      <c r="I740">
        <v>80</v>
      </c>
      <c r="J740">
        <v>5845</v>
      </c>
      <c r="K740" s="3" t="s">
        <v>567</v>
      </c>
      <c r="L740" s="14">
        <v>27318</v>
      </c>
      <c r="M740" s="3">
        <v>7.9</v>
      </c>
      <c r="N740" s="3">
        <v>1220</v>
      </c>
      <c r="O740" s="3">
        <v>220</v>
      </c>
      <c r="P740" s="3">
        <v>74</v>
      </c>
      <c r="Q740" s="3">
        <v>1.5</v>
      </c>
      <c r="R740" s="3">
        <v>75</v>
      </c>
      <c r="S740" s="3">
        <v>445</v>
      </c>
      <c r="T740" s="3">
        <v>0</v>
      </c>
      <c r="U740" s="3">
        <v>30</v>
      </c>
      <c r="V740" s="3">
        <v>560</v>
      </c>
      <c r="W740"/>
    </row>
    <row r="741" spans="2:23" ht="12.75">
      <c r="B741" s="3" t="s">
        <v>866</v>
      </c>
      <c r="C741" t="s">
        <v>785</v>
      </c>
      <c r="F741">
        <v>36.4254</v>
      </c>
      <c r="G741">
        <v>-107.4514</v>
      </c>
      <c r="H741" t="s">
        <v>868</v>
      </c>
      <c r="I741">
        <v>1346</v>
      </c>
      <c r="J741">
        <v>6785</v>
      </c>
      <c r="K741" s="3" t="s">
        <v>567</v>
      </c>
      <c r="L741" s="1">
        <v>26882</v>
      </c>
      <c r="M741">
        <v>8.3</v>
      </c>
      <c r="N741">
        <v>616</v>
      </c>
      <c r="O741">
        <v>0</v>
      </c>
      <c r="P741">
        <v>275</v>
      </c>
      <c r="Q741"/>
      <c r="R741">
        <v>0</v>
      </c>
      <c r="S741">
        <v>185</v>
      </c>
      <c r="T741"/>
      <c r="U741">
        <v>15</v>
      </c>
      <c r="V741">
        <v>325</v>
      </c>
      <c r="W741"/>
    </row>
    <row r="742" spans="2:23" ht="12.75">
      <c r="B742" s="3" t="s">
        <v>866</v>
      </c>
      <c r="C742" t="s">
        <v>785</v>
      </c>
      <c r="F742">
        <v>36.4254</v>
      </c>
      <c r="G742">
        <v>-107.4514</v>
      </c>
      <c r="I742">
        <v>1346</v>
      </c>
      <c r="J742">
        <v>6785</v>
      </c>
      <c r="K742" s="3" t="s">
        <v>567</v>
      </c>
      <c r="L742" s="1">
        <v>26716</v>
      </c>
      <c r="M742">
        <v>9</v>
      </c>
      <c r="N742">
        <v>664</v>
      </c>
      <c r="O742">
        <v>0</v>
      </c>
      <c r="P742">
        <v>400</v>
      </c>
      <c r="Q742"/>
      <c r="R742">
        <v>0</v>
      </c>
      <c r="S742">
        <v>225</v>
      </c>
      <c r="T742"/>
      <c r="U742">
        <v>20</v>
      </c>
      <c r="V742">
        <v>565</v>
      </c>
      <c r="W742"/>
    </row>
    <row r="743" spans="2:23" ht="12.75">
      <c r="B743" s="3" t="s">
        <v>866</v>
      </c>
      <c r="C743" t="s">
        <v>785</v>
      </c>
      <c r="F743">
        <v>36.4254</v>
      </c>
      <c r="G743">
        <v>-107.4514</v>
      </c>
      <c r="I743">
        <v>1346</v>
      </c>
      <c r="J743">
        <v>6785</v>
      </c>
      <c r="K743" s="3" t="s">
        <v>567</v>
      </c>
      <c r="L743" s="1">
        <v>29665</v>
      </c>
      <c r="M743">
        <v>8.8</v>
      </c>
      <c r="N743">
        <v>558</v>
      </c>
      <c r="O743">
        <v>0</v>
      </c>
      <c r="P743">
        <v>199</v>
      </c>
      <c r="Q743"/>
      <c r="R743">
        <v>0</v>
      </c>
      <c r="S743">
        <v>185</v>
      </c>
      <c r="T743"/>
      <c r="U743">
        <v>6</v>
      </c>
      <c r="V743">
        <v>250</v>
      </c>
      <c r="W743"/>
    </row>
    <row r="744" spans="2:23" ht="12.75">
      <c r="B744" s="3" t="s">
        <v>866</v>
      </c>
      <c r="C744" t="s">
        <v>785</v>
      </c>
      <c r="F744">
        <v>36.4254</v>
      </c>
      <c r="G744">
        <v>-107.4514</v>
      </c>
      <c r="I744">
        <v>1346</v>
      </c>
      <c r="J744">
        <v>6785</v>
      </c>
      <c r="K744" s="3" t="s">
        <v>567</v>
      </c>
      <c r="L744" s="1">
        <v>27277</v>
      </c>
      <c r="M744">
        <v>8.9</v>
      </c>
      <c r="N744">
        <v>612</v>
      </c>
      <c r="O744">
        <v>4</v>
      </c>
      <c r="P744">
        <v>227</v>
      </c>
      <c r="Q744"/>
      <c r="R744">
        <v>0</v>
      </c>
      <c r="S744">
        <v>220</v>
      </c>
      <c r="T744"/>
      <c r="U744">
        <v>18</v>
      </c>
      <c r="V744">
        <v>272</v>
      </c>
      <c r="W744"/>
    </row>
    <row r="745" spans="2:23" ht="12.75">
      <c r="B745" s="3" t="s">
        <v>866</v>
      </c>
      <c r="C745" t="s">
        <v>785</v>
      </c>
      <c r="F745">
        <v>36.4254</v>
      </c>
      <c r="G745">
        <v>-107.4514</v>
      </c>
      <c r="I745">
        <v>1346</v>
      </c>
      <c r="J745">
        <v>6785</v>
      </c>
      <c r="K745" s="3" t="s">
        <v>567</v>
      </c>
      <c r="L745" s="1">
        <v>26973</v>
      </c>
      <c r="M745">
        <v>9.1</v>
      </c>
      <c r="N745">
        <v>618</v>
      </c>
      <c r="O745">
        <v>4.8</v>
      </c>
      <c r="P745">
        <v>350</v>
      </c>
      <c r="Q745"/>
      <c r="R745">
        <v>0</v>
      </c>
      <c r="S745">
        <v>210</v>
      </c>
      <c r="T745"/>
      <c r="U745">
        <v>15</v>
      </c>
      <c r="V745">
        <v>540</v>
      </c>
      <c r="W745"/>
    </row>
    <row r="746" spans="1:23" ht="12.75">
      <c r="A746">
        <v>719</v>
      </c>
      <c r="B746" t="s">
        <v>783</v>
      </c>
      <c r="C746" t="s">
        <v>589</v>
      </c>
      <c r="F746">
        <v>35.9159</v>
      </c>
      <c r="G746">
        <v>-107.23983</v>
      </c>
      <c r="I746">
        <v>0</v>
      </c>
      <c r="K746" s="3" t="s">
        <v>64</v>
      </c>
      <c r="L746" s="1">
        <v>35866</v>
      </c>
      <c r="M746">
        <v>7.77</v>
      </c>
      <c r="N746">
        <v>229</v>
      </c>
      <c r="O746">
        <v>21</v>
      </c>
      <c r="P746">
        <v>39</v>
      </c>
      <c r="Q746"/>
      <c r="R746">
        <v>2</v>
      </c>
      <c r="S746">
        <v>137</v>
      </c>
      <c r="T746"/>
      <c r="U746">
        <v>4</v>
      </c>
      <c r="V746">
        <v>26</v>
      </c>
      <c r="W746"/>
    </row>
    <row r="747" spans="1:23" ht="12.75">
      <c r="A747">
        <v>476</v>
      </c>
      <c r="B747" s="16" t="s">
        <v>53</v>
      </c>
      <c r="C747" s="17" t="s">
        <v>62</v>
      </c>
      <c r="D747" s="17"/>
      <c r="E747" s="17"/>
      <c r="F747" s="17">
        <v>36.3905555555556</v>
      </c>
      <c r="G747" s="17">
        <v>-107.834166666667</v>
      </c>
      <c r="H747" s="17"/>
      <c r="I747" s="17">
        <v>355</v>
      </c>
      <c r="J747" s="17">
        <v>2052</v>
      </c>
      <c r="K747" s="16" t="s">
        <v>569</v>
      </c>
      <c r="L747" s="18"/>
      <c r="M747" s="16">
        <v>9</v>
      </c>
      <c r="N747" s="16"/>
      <c r="O747" s="16">
        <v>0.8016</v>
      </c>
      <c r="P747" s="16">
        <v>262.2</v>
      </c>
      <c r="Q747" s="16">
        <v>1.955</v>
      </c>
      <c r="R747" s="16">
        <v>1.09404</v>
      </c>
      <c r="S747" s="16">
        <v>162.87</v>
      </c>
      <c r="T747" s="16"/>
      <c r="U747" s="16">
        <v>3.894</v>
      </c>
      <c r="V747" s="16">
        <v>452.4426</v>
      </c>
      <c r="W747"/>
    </row>
    <row r="748" spans="1:23" ht="12.75">
      <c r="A748">
        <v>477</v>
      </c>
      <c r="B748" s="16" t="s">
        <v>54</v>
      </c>
      <c r="C748" s="17" t="s">
        <v>62</v>
      </c>
      <c r="D748" s="17"/>
      <c r="E748" s="17"/>
      <c r="F748" s="17">
        <v>36.4494444444444</v>
      </c>
      <c r="G748" s="17">
        <v>-108.005</v>
      </c>
      <c r="H748" s="17"/>
      <c r="I748" s="17">
        <v>132</v>
      </c>
      <c r="J748" s="17">
        <v>1883</v>
      </c>
      <c r="K748" s="16" t="s">
        <v>569</v>
      </c>
      <c r="L748" s="18"/>
      <c r="M748" s="16">
        <v>9.48</v>
      </c>
      <c r="N748" s="16"/>
      <c r="O748" s="16">
        <v>0.8016</v>
      </c>
      <c r="P748" s="16">
        <v>218.27</v>
      </c>
      <c r="Q748" s="16">
        <v>1.564</v>
      </c>
      <c r="R748" s="16">
        <v>0.24312</v>
      </c>
      <c r="S748" s="16">
        <v>296.46</v>
      </c>
      <c r="T748" s="16"/>
      <c r="U748" s="16">
        <v>7.08</v>
      </c>
      <c r="V748" s="16">
        <v>130.6416</v>
      </c>
      <c r="W748"/>
    </row>
    <row r="749" spans="1:23" ht="12.75">
      <c r="A749">
        <v>478</v>
      </c>
      <c r="B749" s="16" t="s">
        <v>61</v>
      </c>
      <c r="C749" s="17" t="s">
        <v>62</v>
      </c>
      <c r="D749" s="17"/>
      <c r="E749" s="17"/>
      <c r="F749" s="17">
        <v>36.4858</v>
      </c>
      <c r="G749" s="17">
        <v>-107.8429</v>
      </c>
      <c r="H749" s="17"/>
      <c r="I749" s="17">
        <v>442</v>
      </c>
      <c r="J749" s="17">
        <v>2005</v>
      </c>
      <c r="K749" s="16" t="s">
        <v>569</v>
      </c>
      <c r="L749" s="18"/>
      <c r="M749" s="16">
        <v>9.4</v>
      </c>
      <c r="N749" s="16"/>
      <c r="O749" s="16">
        <v>1.002</v>
      </c>
      <c r="P749" s="16">
        <v>166.06</v>
      </c>
      <c r="Q749" s="16">
        <v>1.564</v>
      </c>
      <c r="R749" s="16">
        <v>0.24312</v>
      </c>
      <c r="S749" s="16">
        <v>245.83</v>
      </c>
      <c r="T749" s="16"/>
      <c r="U749" s="16">
        <v>2.832</v>
      </c>
      <c r="V749" s="16">
        <v>92.2176</v>
      </c>
      <c r="W749"/>
    </row>
    <row r="750" spans="1:23" ht="12.75">
      <c r="A750">
        <v>755</v>
      </c>
      <c r="B750" s="20" t="s">
        <v>845</v>
      </c>
      <c r="C750" s="19" t="s">
        <v>785</v>
      </c>
      <c r="F750">
        <v>36.32975</v>
      </c>
      <c r="G750">
        <v>-107.47909</v>
      </c>
      <c r="H750" s="20" t="s">
        <v>834</v>
      </c>
      <c r="I750">
        <v>1618</v>
      </c>
      <c r="K750" s="23" t="s">
        <v>835</v>
      </c>
      <c r="L750" s="1">
        <v>23226</v>
      </c>
      <c r="M750" s="20">
        <v>8.2</v>
      </c>
      <c r="N750" s="20">
        <v>2120</v>
      </c>
      <c r="O750" s="20">
        <v>25</v>
      </c>
      <c r="P750" s="20">
        <v>920</v>
      </c>
      <c r="Q750"/>
      <c r="R750">
        <v>0</v>
      </c>
      <c r="S750" s="20">
        <v>490</v>
      </c>
      <c r="T750"/>
      <c r="U750" s="20">
        <v>55</v>
      </c>
      <c r="V750" s="20">
        <v>1480</v>
      </c>
      <c r="W750"/>
    </row>
    <row r="751" spans="1:23" ht="12.75">
      <c r="A751">
        <v>756</v>
      </c>
      <c r="B751" s="20" t="s">
        <v>845</v>
      </c>
      <c r="C751" s="19" t="s">
        <v>785</v>
      </c>
      <c r="F751">
        <v>36.32975</v>
      </c>
      <c r="G751">
        <v>-107.47909</v>
      </c>
      <c r="H751" s="20" t="s">
        <v>834</v>
      </c>
      <c r="I751">
        <v>1618</v>
      </c>
      <c r="K751" s="23" t="s">
        <v>835</v>
      </c>
      <c r="L751" s="1">
        <v>23226</v>
      </c>
      <c r="M751" s="20">
        <v>8.3</v>
      </c>
      <c r="N751" s="20">
        <v>2250</v>
      </c>
      <c r="O751" s="20">
        <v>25</v>
      </c>
      <c r="P751" s="20">
        <v>900</v>
      </c>
      <c r="Q751"/>
      <c r="R751">
        <v>0</v>
      </c>
      <c r="S751" s="20">
        <v>490</v>
      </c>
      <c r="T751"/>
      <c r="U751" s="20">
        <v>55</v>
      </c>
      <c r="V751" s="20">
        <v>1440</v>
      </c>
      <c r="W751"/>
    </row>
    <row r="752" spans="1:23" ht="12.75">
      <c r="A752">
        <v>463</v>
      </c>
      <c r="B752" s="16" t="s">
        <v>44</v>
      </c>
      <c r="C752" s="17" t="s">
        <v>62</v>
      </c>
      <c r="D752" s="17"/>
      <c r="E752" s="17"/>
      <c r="F752" s="17">
        <v>36.545</v>
      </c>
      <c r="G752" s="17">
        <v>-107.972222222222</v>
      </c>
      <c r="H752" s="17"/>
      <c r="I752" s="17">
        <v>390</v>
      </c>
      <c r="J752" s="17">
        <v>1964</v>
      </c>
      <c r="K752" s="16" t="s">
        <v>568</v>
      </c>
      <c r="L752" s="18"/>
      <c r="M752" s="16">
        <v>8.2</v>
      </c>
      <c r="N752" s="16"/>
      <c r="O752" s="16">
        <v>12.6252</v>
      </c>
      <c r="P752" s="16">
        <v>182.62</v>
      </c>
      <c r="Q752" s="16">
        <v>3.91</v>
      </c>
      <c r="R752" s="16">
        <v>4.49772</v>
      </c>
      <c r="S752" s="16">
        <v>254.37</v>
      </c>
      <c r="T752" s="16"/>
      <c r="U752" s="16">
        <v>4.248</v>
      </c>
      <c r="V752" s="16">
        <v>184.4352</v>
      </c>
      <c r="W752"/>
    </row>
    <row r="753" spans="1:23" ht="12.75">
      <c r="A753">
        <v>464</v>
      </c>
      <c r="B753" s="16" t="s">
        <v>46</v>
      </c>
      <c r="C753" s="17" t="s">
        <v>62</v>
      </c>
      <c r="D753" s="17"/>
      <c r="E753" s="17"/>
      <c r="F753" s="17">
        <v>36.61683</v>
      </c>
      <c r="G753" s="17">
        <v>-108.09442</v>
      </c>
      <c r="H753" s="17"/>
      <c r="I753" s="17">
        <v>81</v>
      </c>
      <c r="J753" s="17">
        <v>1784</v>
      </c>
      <c r="K753" s="16" t="s">
        <v>568</v>
      </c>
      <c r="L753" s="18"/>
      <c r="M753" s="16">
        <v>7.56</v>
      </c>
      <c r="N753" s="16"/>
      <c r="O753" s="16">
        <v>99.198</v>
      </c>
      <c r="P753" s="16">
        <v>236.9</v>
      </c>
      <c r="Q753" s="16">
        <v>14.076</v>
      </c>
      <c r="R753" s="16">
        <v>38.04828</v>
      </c>
      <c r="S753" s="16">
        <v>239.12</v>
      </c>
      <c r="T753" s="16"/>
      <c r="U753" s="16">
        <v>6.018</v>
      </c>
      <c r="V753" s="16">
        <v>595.572</v>
      </c>
      <c r="W753"/>
    </row>
    <row r="754" spans="1:23" ht="12.75">
      <c r="A754">
        <v>465</v>
      </c>
      <c r="B754" s="16" t="s">
        <v>51</v>
      </c>
      <c r="C754" s="17" t="s">
        <v>62</v>
      </c>
      <c r="D754" s="17"/>
      <c r="E754" s="17"/>
      <c r="F754" s="17">
        <v>36.3344444444444</v>
      </c>
      <c r="G754" s="17">
        <v>-107.840277777778</v>
      </c>
      <c r="H754" s="17"/>
      <c r="I754" s="17">
        <v>257</v>
      </c>
      <c r="J754" s="17">
        <v>2093</v>
      </c>
      <c r="K754" s="16" t="s">
        <v>568</v>
      </c>
      <c r="L754" s="18"/>
      <c r="M754" s="16">
        <v>9.67</v>
      </c>
      <c r="N754" s="16"/>
      <c r="O754" s="16">
        <v>0.6012</v>
      </c>
      <c r="P754" s="16">
        <v>183.31</v>
      </c>
      <c r="Q754" s="16">
        <v>1.564</v>
      </c>
      <c r="R754" s="16">
        <v>0.24312</v>
      </c>
      <c r="S754" s="16">
        <v>238.51</v>
      </c>
      <c r="T754" s="16"/>
      <c r="U754" s="16">
        <v>4.602</v>
      </c>
      <c r="V754" s="16">
        <v>88.3752</v>
      </c>
      <c r="W754"/>
    </row>
    <row r="755" spans="1:23" ht="12.75">
      <c r="A755">
        <v>466</v>
      </c>
      <c r="B755" s="16" t="s">
        <v>52</v>
      </c>
      <c r="C755" s="17" t="s">
        <v>62</v>
      </c>
      <c r="D755" s="17"/>
      <c r="E755" s="17"/>
      <c r="F755" s="17">
        <v>36.3483</v>
      </c>
      <c r="G755" s="17">
        <v>-107.7429</v>
      </c>
      <c r="H755" s="17"/>
      <c r="I755" s="17">
        <v>308</v>
      </c>
      <c r="J755" s="17">
        <v>2119</v>
      </c>
      <c r="K755" s="16" t="s">
        <v>568</v>
      </c>
      <c r="L755" s="18"/>
      <c r="M755" s="16">
        <v>7.91</v>
      </c>
      <c r="N755" s="16"/>
      <c r="O755" s="16">
        <v>18.036</v>
      </c>
      <c r="P755" s="16">
        <v>255.3</v>
      </c>
      <c r="Q755" s="16">
        <v>6.256</v>
      </c>
      <c r="R755" s="16">
        <v>16.28904</v>
      </c>
      <c r="S755" s="16">
        <v>391.62</v>
      </c>
      <c r="T755" s="16"/>
      <c r="U755" s="16">
        <v>2.832</v>
      </c>
      <c r="V755" s="16">
        <v>287.6997</v>
      </c>
      <c r="W755"/>
    </row>
    <row r="756" spans="1:23" ht="12.75">
      <c r="A756">
        <v>467</v>
      </c>
      <c r="B756" s="16" t="s">
        <v>55</v>
      </c>
      <c r="C756" s="17" t="s">
        <v>62</v>
      </c>
      <c r="D756" s="17"/>
      <c r="E756" s="17"/>
      <c r="F756" s="17">
        <v>36.4302777777778</v>
      </c>
      <c r="G756" s="17">
        <v>-108.062777777778</v>
      </c>
      <c r="H756" s="17"/>
      <c r="I756" s="17">
        <v>119</v>
      </c>
      <c r="J756" s="17">
        <v>1913</v>
      </c>
      <c r="K756" s="16" t="s">
        <v>568</v>
      </c>
      <c r="L756" s="18"/>
      <c r="M756" s="16">
        <v>9.86</v>
      </c>
      <c r="N756" s="16"/>
      <c r="O756" s="16">
        <v>0.6012</v>
      </c>
      <c r="P756" s="16">
        <v>239.2</v>
      </c>
      <c r="Q756" s="16">
        <v>1.564</v>
      </c>
      <c r="R756" s="16">
        <v>0.36468</v>
      </c>
      <c r="S756" s="16">
        <v>174.46</v>
      </c>
      <c r="T756" s="16"/>
      <c r="U756" s="16">
        <v>6.018</v>
      </c>
      <c r="V756" s="16">
        <v>255.9999</v>
      </c>
      <c r="W756"/>
    </row>
    <row r="757" spans="1:23" ht="12.75">
      <c r="A757">
        <v>468</v>
      </c>
      <c r="B757" s="16" t="s">
        <v>56</v>
      </c>
      <c r="C757" s="17" t="s">
        <v>62</v>
      </c>
      <c r="D757" s="17"/>
      <c r="E757" s="17"/>
      <c r="F757" s="17">
        <v>36.196111</v>
      </c>
      <c r="G757" s="17">
        <v>-107.748333333</v>
      </c>
      <c r="H757" s="17"/>
      <c r="I757" s="17">
        <v>167</v>
      </c>
      <c r="J757" s="17">
        <v>2074</v>
      </c>
      <c r="K757" s="16" t="s">
        <v>568</v>
      </c>
      <c r="L757" s="18"/>
      <c r="M757" s="16">
        <v>9</v>
      </c>
      <c r="N757" s="16"/>
      <c r="O757" s="16">
        <v>2.004</v>
      </c>
      <c r="P757" s="16">
        <v>276</v>
      </c>
      <c r="Q757" s="16">
        <v>3.128</v>
      </c>
      <c r="R757" s="16">
        <v>1.33716</v>
      </c>
      <c r="S757" s="16">
        <v>276.94</v>
      </c>
      <c r="T757" s="16"/>
      <c r="U757" s="16">
        <v>4.602</v>
      </c>
      <c r="V757" s="16">
        <v>359.2644</v>
      </c>
      <c r="W757"/>
    </row>
    <row r="758" spans="1:23" ht="12.75">
      <c r="A758">
        <v>469</v>
      </c>
      <c r="B758" s="16" t="s">
        <v>57</v>
      </c>
      <c r="C758" s="17" t="s">
        <v>62</v>
      </c>
      <c r="D758" s="17"/>
      <c r="E758" s="17"/>
      <c r="F758" s="17">
        <v>36.2308</v>
      </c>
      <c r="G758" s="17">
        <v>-107.5467</v>
      </c>
      <c r="H758" s="17"/>
      <c r="I758" s="17">
        <v>581</v>
      </c>
      <c r="J758" s="17">
        <v>2174</v>
      </c>
      <c r="K758" s="16" t="s">
        <v>568</v>
      </c>
      <c r="L758" s="18"/>
      <c r="M758" s="16">
        <v>9.4</v>
      </c>
      <c r="N758" s="16"/>
      <c r="O758" s="16">
        <v>1.002</v>
      </c>
      <c r="P758" s="16">
        <v>227.7</v>
      </c>
      <c r="Q758" s="16">
        <v>1.955</v>
      </c>
      <c r="R758" s="16">
        <v>0.36468</v>
      </c>
      <c r="S758" s="16">
        <v>278.16</v>
      </c>
      <c r="T758" s="16"/>
      <c r="U758" s="16">
        <v>6.018</v>
      </c>
      <c r="V758" s="16">
        <v>187.317</v>
      </c>
      <c r="W758"/>
    </row>
    <row r="759" spans="1:23" ht="12.75">
      <c r="A759">
        <v>470</v>
      </c>
      <c r="B759" s="3" t="s">
        <v>68</v>
      </c>
      <c r="C759" s="2" t="s">
        <v>72</v>
      </c>
      <c r="F759">
        <v>36.3344444444444</v>
      </c>
      <c r="G759">
        <v>-107.840277777778</v>
      </c>
      <c r="I759">
        <v>847</v>
      </c>
      <c r="J759">
        <v>6875</v>
      </c>
      <c r="K759" s="3" t="s">
        <v>568</v>
      </c>
      <c r="M759" s="3">
        <v>9.62</v>
      </c>
      <c r="O759" s="3">
        <v>1</v>
      </c>
      <c r="P759" s="3">
        <v>180.09</v>
      </c>
      <c r="Q759" s="3">
        <v>0.78</v>
      </c>
      <c r="R759" s="3">
        <v>0</v>
      </c>
      <c r="S759" s="3">
        <v>267</v>
      </c>
      <c r="T759" s="3">
        <v>43</v>
      </c>
      <c r="U759" s="3">
        <v>3.54</v>
      </c>
      <c r="V759" s="3">
        <v>90.72</v>
      </c>
      <c r="W759"/>
    </row>
    <row r="760" spans="1:23" ht="12.75">
      <c r="A760">
        <v>471</v>
      </c>
      <c r="B760" s="3" t="s">
        <v>69</v>
      </c>
      <c r="C760" s="2" t="s">
        <v>72</v>
      </c>
      <c r="F760">
        <v>36.1961111111111</v>
      </c>
      <c r="G760">
        <v>-107.748333333333</v>
      </c>
      <c r="I760">
        <v>547</v>
      </c>
      <c r="J760">
        <v>6812</v>
      </c>
      <c r="K760" s="3" t="s">
        <v>568</v>
      </c>
      <c r="M760" s="3">
        <v>8.96</v>
      </c>
      <c r="O760" s="3">
        <v>1</v>
      </c>
      <c r="P760" s="3">
        <v>270.02</v>
      </c>
      <c r="Q760" s="3">
        <v>0.78</v>
      </c>
      <c r="R760" s="3">
        <v>0.6</v>
      </c>
      <c r="S760" s="3">
        <v>290</v>
      </c>
      <c r="T760" s="3">
        <v>17</v>
      </c>
      <c r="U760" s="3">
        <v>6.372</v>
      </c>
      <c r="V760" s="3">
        <v>339.84</v>
      </c>
      <c r="W760"/>
    </row>
    <row r="761" spans="1:23" ht="12.75">
      <c r="A761">
        <v>472</v>
      </c>
      <c r="B761" s="3" t="s">
        <v>70</v>
      </c>
      <c r="C761" s="2" t="s">
        <v>72</v>
      </c>
      <c r="F761">
        <v>36.4569444444444</v>
      </c>
      <c r="G761">
        <v>-107.844166666667</v>
      </c>
      <c r="I761">
        <v>1250</v>
      </c>
      <c r="J761">
        <v>6583</v>
      </c>
      <c r="K761" s="3" t="s">
        <v>568</v>
      </c>
      <c r="M761" s="3">
        <v>8.47</v>
      </c>
      <c r="O761" s="3">
        <v>9.2</v>
      </c>
      <c r="P761" s="3">
        <v>243.11</v>
      </c>
      <c r="Q761" s="3">
        <v>0.78</v>
      </c>
      <c r="R761" s="3">
        <v>0</v>
      </c>
      <c r="S761" s="3">
        <v>270</v>
      </c>
      <c r="T761" s="3">
        <v>0</v>
      </c>
      <c r="U761" s="3">
        <v>8.142</v>
      </c>
      <c r="V761" s="3">
        <v>314.88</v>
      </c>
      <c r="W761"/>
    </row>
    <row r="762" spans="1:23" ht="12.75">
      <c r="A762">
        <v>473</v>
      </c>
      <c r="B762" s="3" t="s">
        <v>71</v>
      </c>
      <c r="C762" s="2" t="s">
        <v>72</v>
      </c>
      <c r="F762">
        <v>36.2638888888889</v>
      </c>
      <c r="G762">
        <v>-107.893611111111</v>
      </c>
      <c r="I762">
        <v>373</v>
      </c>
      <c r="J762">
        <v>6639</v>
      </c>
      <c r="K762" s="3" t="s">
        <v>568</v>
      </c>
      <c r="M762" s="3">
        <v>8.51</v>
      </c>
      <c r="O762" s="3">
        <v>15</v>
      </c>
      <c r="P762" s="3">
        <v>450.11</v>
      </c>
      <c r="Q762" s="3">
        <v>0.78</v>
      </c>
      <c r="R762" s="3">
        <v>4.2</v>
      </c>
      <c r="S762" s="3">
        <v>234</v>
      </c>
      <c r="T762" s="3">
        <v>14</v>
      </c>
      <c r="U762" s="3">
        <v>91.686</v>
      </c>
      <c r="V762" s="3">
        <v>659.52</v>
      </c>
      <c r="W762"/>
    </row>
    <row r="763" spans="1:23" ht="12.75">
      <c r="A763">
        <v>474</v>
      </c>
      <c r="B763" s="3">
        <v>1571</v>
      </c>
      <c r="C763" s="2" t="s">
        <v>264</v>
      </c>
      <c r="F763">
        <v>36.1961111111111</v>
      </c>
      <c r="G763">
        <v>-107.748333333333</v>
      </c>
      <c r="H763" t="s">
        <v>481</v>
      </c>
      <c r="I763">
        <v>550</v>
      </c>
      <c r="J763">
        <v>6812</v>
      </c>
      <c r="K763" s="3" t="s">
        <v>568</v>
      </c>
      <c r="L763" s="14">
        <v>24524</v>
      </c>
      <c r="M763" s="3">
        <v>9.8</v>
      </c>
      <c r="N763" s="3">
        <v>730</v>
      </c>
      <c r="O763" s="3">
        <v>1</v>
      </c>
      <c r="P763" s="3">
        <v>270</v>
      </c>
      <c r="Q763" s="3">
        <v>2</v>
      </c>
      <c r="R763" s="3">
        <v>0.6</v>
      </c>
      <c r="S763" s="3">
        <v>180</v>
      </c>
      <c r="T763" s="3">
        <v>71</v>
      </c>
      <c r="U763" s="3">
        <v>6.4</v>
      </c>
      <c r="V763" s="3">
        <v>340</v>
      </c>
      <c r="W763"/>
    </row>
    <row r="764" spans="1:23" ht="12.75">
      <c r="A764">
        <v>475</v>
      </c>
      <c r="B764" s="3" t="s">
        <v>238</v>
      </c>
      <c r="C764" s="2" t="s">
        <v>264</v>
      </c>
      <c r="F764">
        <v>36.0216666666667</v>
      </c>
      <c r="G764">
        <v>-106.950555555556</v>
      </c>
      <c r="H764" t="s">
        <v>482</v>
      </c>
      <c r="I764">
        <v>148</v>
      </c>
      <c r="J764">
        <v>6930</v>
      </c>
      <c r="K764" s="3" t="s">
        <v>568</v>
      </c>
      <c r="L764" s="14">
        <v>21719</v>
      </c>
      <c r="M764" s="3">
        <v>7.1</v>
      </c>
      <c r="N764" s="3">
        <v>1030</v>
      </c>
      <c r="O764" s="3">
        <v>208</v>
      </c>
      <c r="P764" s="3">
        <v>92</v>
      </c>
      <c r="Q764" s="3">
        <v>4.4</v>
      </c>
      <c r="R764" s="3">
        <v>20</v>
      </c>
      <c r="S764" s="3">
        <v>254</v>
      </c>
      <c r="T764" s="3">
        <v>0</v>
      </c>
      <c r="U764" s="3">
        <v>38</v>
      </c>
      <c r="V764" s="3">
        <v>521</v>
      </c>
      <c r="W764"/>
    </row>
    <row r="765" spans="1:23" ht="12.75">
      <c r="A765">
        <v>479</v>
      </c>
      <c r="B765" s="16" t="s">
        <v>45</v>
      </c>
      <c r="C765" s="17" t="s">
        <v>62</v>
      </c>
      <c r="D765" s="17"/>
      <c r="E765" s="17"/>
      <c r="F765" s="17">
        <v>36.5913</v>
      </c>
      <c r="G765" s="17">
        <v>-108.0395</v>
      </c>
      <c r="H765" s="17"/>
      <c r="I765" s="17">
        <v>125</v>
      </c>
      <c r="J765" s="17">
        <v>1851</v>
      </c>
      <c r="K765" s="16" t="s">
        <v>568</v>
      </c>
      <c r="L765" s="18"/>
      <c r="M765" s="16">
        <v>7.5</v>
      </c>
      <c r="N765" s="16"/>
      <c r="O765" s="16">
        <v>73.5468</v>
      </c>
      <c r="P765" s="16">
        <v>296.7</v>
      </c>
      <c r="Q765" s="16">
        <v>10.948</v>
      </c>
      <c r="R765" s="16">
        <v>10.81884</v>
      </c>
      <c r="S765" s="16">
        <v>248.88</v>
      </c>
      <c r="T765" s="16"/>
      <c r="U765" s="16">
        <v>6.018</v>
      </c>
      <c r="V765" s="16">
        <v>643.602</v>
      </c>
      <c r="W765"/>
    </row>
    <row r="766" spans="2:23" ht="12.75">
      <c r="B766" s="3" t="s">
        <v>867</v>
      </c>
      <c r="C766" t="s">
        <v>785</v>
      </c>
      <c r="F766">
        <v>36.3206</v>
      </c>
      <c r="G766">
        <v>-107.4335</v>
      </c>
      <c r="H766" t="s">
        <v>869</v>
      </c>
      <c r="I766">
        <v>1346</v>
      </c>
      <c r="J766">
        <v>6425</v>
      </c>
      <c r="K766" s="3" t="s">
        <v>568</v>
      </c>
      <c r="L766" s="1">
        <v>30629</v>
      </c>
      <c r="M766">
        <v>8.7</v>
      </c>
      <c r="N766">
        <v>1966</v>
      </c>
      <c r="O766">
        <v>27</v>
      </c>
      <c r="P766">
        <v>754</v>
      </c>
      <c r="Q766"/>
      <c r="R766">
        <v>0</v>
      </c>
      <c r="S766">
        <v>537</v>
      </c>
      <c r="T766"/>
      <c r="U766">
        <v>48</v>
      </c>
      <c r="V766">
        <v>1040</v>
      </c>
      <c r="W766"/>
    </row>
    <row r="767" spans="1:23" ht="12.75">
      <c r="A767">
        <v>480</v>
      </c>
      <c r="B767" s="3" t="s">
        <v>239</v>
      </c>
      <c r="C767" s="2" t="s">
        <v>264</v>
      </c>
      <c r="F767">
        <v>35.3636111111111</v>
      </c>
      <c r="G767">
        <v>-108.043888888889</v>
      </c>
      <c r="H767" t="s">
        <v>483</v>
      </c>
      <c r="I767">
        <v>175</v>
      </c>
      <c r="J767">
        <v>6845</v>
      </c>
      <c r="K767" s="3" t="s">
        <v>570</v>
      </c>
      <c r="L767" s="14">
        <v>27465</v>
      </c>
      <c r="N767" s="3">
        <v>337</v>
      </c>
      <c r="O767" s="3">
        <v>18</v>
      </c>
      <c r="P767" s="3">
        <v>100</v>
      </c>
      <c r="Q767" s="3">
        <v>3</v>
      </c>
      <c r="R767" s="3">
        <v>6.3</v>
      </c>
      <c r="S767" s="3">
        <v>301</v>
      </c>
      <c r="U767" s="3">
        <v>8.2</v>
      </c>
      <c r="V767" s="3">
        <v>42</v>
      </c>
      <c r="W767"/>
    </row>
    <row r="768" spans="1:23" ht="12.75">
      <c r="A768">
        <v>481</v>
      </c>
      <c r="B768" s="3">
        <v>516</v>
      </c>
      <c r="C768" s="2" t="s">
        <v>264</v>
      </c>
      <c r="F768">
        <v>35.4772222222222</v>
      </c>
      <c r="G768">
        <v>-108.437777777778</v>
      </c>
      <c r="H768" t="s">
        <v>484</v>
      </c>
      <c r="I768">
        <v>608</v>
      </c>
      <c r="J768">
        <v>6960</v>
      </c>
      <c r="K768" s="3" t="s">
        <v>570</v>
      </c>
      <c r="L768" s="14">
        <v>25337</v>
      </c>
      <c r="M768" s="3">
        <v>7.9</v>
      </c>
      <c r="N768" s="3">
        <v>796</v>
      </c>
      <c r="O768" s="3">
        <v>160</v>
      </c>
      <c r="P768" s="3">
        <v>35</v>
      </c>
      <c r="Q768" s="3">
        <v>3</v>
      </c>
      <c r="R768" s="3">
        <v>33</v>
      </c>
      <c r="S768" s="3">
        <v>250</v>
      </c>
      <c r="T768" s="3">
        <v>0</v>
      </c>
      <c r="U768" s="3">
        <v>10</v>
      </c>
      <c r="V768" s="3">
        <v>380</v>
      </c>
      <c r="W768"/>
    </row>
    <row r="769" spans="1:23" ht="12.75">
      <c r="A769">
        <v>482</v>
      </c>
      <c r="B769" s="3" t="s">
        <v>240</v>
      </c>
      <c r="C769" s="2" t="s">
        <v>264</v>
      </c>
      <c r="F769">
        <v>35.5141666666667</v>
      </c>
      <c r="G769">
        <v>-108.451944444444</v>
      </c>
      <c r="H769" t="s">
        <v>485</v>
      </c>
      <c r="I769">
        <v>1050</v>
      </c>
      <c r="J769">
        <v>6922</v>
      </c>
      <c r="K769" s="3" t="s">
        <v>570</v>
      </c>
      <c r="L769" s="14">
        <v>24273</v>
      </c>
      <c r="N769" s="3">
        <v>624</v>
      </c>
      <c r="O769" s="3">
        <v>180</v>
      </c>
      <c r="P769" s="3">
        <v>29</v>
      </c>
      <c r="Q769" s="3">
        <v>0.8</v>
      </c>
      <c r="R769" s="3">
        <v>39</v>
      </c>
      <c r="S769" s="3">
        <v>240</v>
      </c>
      <c r="T769" s="3">
        <v>0</v>
      </c>
      <c r="U769" s="3">
        <v>12</v>
      </c>
      <c r="V769" s="3">
        <v>450</v>
      </c>
      <c r="W769"/>
    </row>
    <row r="770" spans="1:23" ht="12.75">
      <c r="A770">
        <v>483</v>
      </c>
      <c r="B770" s="3" t="s">
        <v>241</v>
      </c>
      <c r="C770" s="2" t="s">
        <v>264</v>
      </c>
      <c r="F770">
        <v>35.3619444444444</v>
      </c>
      <c r="G770">
        <v>-107.933888888889</v>
      </c>
      <c r="H770" t="s">
        <v>486</v>
      </c>
      <c r="I770">
        <v>2400</v>
      </c>
      <c r="J770">
        <v>7040</v>
      </c>
      <c r="K770" s="3" t="s">
        <v>570</v>
      </c>
      <c r="L770" s="14">
        <v>27929</v>
      </c>
      <c r="M770" s="3">
        <v>7.9</v>
      </c>
      <c r="N770" s="3">
        <v>15200</v>
      </c>
      <c r="O770" s="3">
        <v>660</v>
      </c>
      <c r="P770" s="3">
        <v>4600</v>
      </c>
      <c r="Q770" s="3">
        <v>16</v>
      </c>
      <c r="R770" s="3">
        <v>67</v>
      </c>
      <c r="S770" s="3">
        <v>100</v>
      </c>
      <c r="T770" s="3">
        <v>7</v>
      </c>
      <c r="U770" s="3">
        <v>6900</v>
      </c>
      <c r="V770" s="3">
        <v>2100</v>
      </c>
      <c r="W770"/>
    </row>
    <row r="771" spans="1:23" ht="12.75">
      <c r="A771">
        <v>484</v>
      </c>
      <c r="B771" s="3" t="s">
        <v>242</v>
      </c>
      <c r="C771" s="2" t="s">
        <v>264</v>
      </c>
      <c r="F771">
        <v>35.3619444444444</v>
      </c>
      <c r="G771">
        <v>-107.933888888889</v>
      </c>
      <c r="H771" t="s">
        <v>486</v>
      </c>
      <c r="I771">
        <v>2400</v>
      </c>
      <c r="J771">
        <v>7040</v>
      </c>
      <c r="K771" s="3" t="s">
        <v>570</v>
      </c>
      <c r="L771" s="14">
        <v>28116</v>
      </c>
      <c r="M771" s="3">
        <v>7.9</v>
      </c>
      <c r="N771" s="3">
        <v>23000</v>
      </c>
      <c r="O771" s="3">
        <v>1100</v>
      </c>
      <c r="P771" s="3">
        <v>7100</v>
      </c>
      <c r="Q771" s="3">
        <v>27</v>
      </c>
      <c r="R771" s="3">
        <v>91</v>
      </c>
      <c r="S771" s="3">
        <v>52</v>
      </c>
      <c r="T771" s="3">
        <v>0</v>
      </c>
      <c r="U771" s="3">
        <v>13000</v>
      </c>
      <c r="V771" s="3">
        <v>1000</v>
      </c>
      <c r="W771"/>
    </row>
    <row r="772" spans="1:23" ht="12.75">
      <c r="A772">
        <v>485</v>
      </c>
      <c r="B772" s="3" t="s">
        <v>243</v>
      </c>
      <c r="C772" s="2" t="s">
        <v>264</v>
      </c>
      <c r="F772">
        <v>36.2955555555556</v>
      </c>
      <c r="G772">
        <v>-107.321944444444</v>
      </c>
      <c r="H772" t="s">
        <v>487</v>
      </c>
      <c r="I772">
        <v>100</v>
      </c>
      <c r="J772">
        <v>6640</v>
      </c>
      <c r="K772" s="3" t="s">
        <v>571</v>
      </c>
      <c r="L772" s="14">
        <v>14195</v>
      </c>
      <c r="N772" s="3">
        <v>840</v>
      </c>
      <c r="O772" s="3">
        <v>6.3</v>
      </c>
      <c r="P772" s="3">
        <v>320</v>
      </c>
      <c r="Q772" s="3">
        <v>5</v>
      </c>
      <c r="R772" s="3">
        <v>1.4</v>
      </c>
      <c r="S772" s="3">
        <v>300</v>
      </c>
      <c r="T772" s="3">
        <v>0</v>
      </c>
      <c r="U772" s="3">
        <v>6.1</v>
      </c>
      <c r="V772" s="3">
        <v>410</v>
      </c>
      <c r="W772"/>
    </row>
    <row r="773" spans="1:23" ht="12.75">
      <c r="A773">
        <v>486</v>
      </c>
      <c r="B773" s="3">
        <v>1751</v>
      </c>
      <c r="C773" s="2" t="s">
        <v>264</v>
      </c>
      <c r="F773">
        <v>36.4297222222222</v>
      </c>
      <c r="G773">
        <v>-107.345277777778</v>
      </c>
      <c r="H773" t="s">
        <v>488</v>
      </c>
      <c r="I773">
        <v>100</v>
      </c>
      <c r="J773">
        <v>6573</v>
      </c>
      <c r="K773" s="3" t="s">
        <v>571</v>
      </c>
      <c r="L773" s="14">
        <v>14193</v>
      </c>
      <c r="N773" s="3">
        <v>803</v>
      </c>
      <c r="O773" s="3">
        <v>8.6</v>
      </c>
      <c r="P773" s="3">
        <v>271</v>
      </c>
      <c r="Q773" s="3">
        <v>5.4</v>
      </c>
      <c r="R773" s="3">
        <v>1.7</v>
      </c>
      <c r="S773" s="3">
        <v>335</v>
      </c>
      <c r="T773" s="3">
        <v>9</v>
      </c>
      <c r="U773" s="3">
        <v>7</v>
      </c>
      <c r="V773" s="3">
        <v>321</v>
      </c>
      <c r="W773"/>
    </row>
    <row r="774" spans="1:23" ht="12.75">
      <c r="A774">
        <v>487</v>
      </c>
      <c r="B774" s="3" t="s">
        <v>244</v>
      </c>
      <c r="C774" s="2" t="s">
        <v>264</v>
      </c>
      <c r="F774">
        <v>36.5186111111111</v>
      </c>
      <c r="G774">
        <v>-107.481111111111</v>
      </c>
      <c r="H774" t="s">
        <v>489</v>
      </c>
      <c r="I774">
        <v>100</v>
      </c>
      <c r="J774">
        <v>6710</v>
      </c>
      <c r="K774" s="3" t="s">
        <v>571</v>
      </c>
      <c r="L774" s="14">
        <v>14194</v>
      </c>
      <c r="N774" s="3">
        <v>1460</v>
      </c>
      <c r="O774" s="3">
        <v>17</v>
      </c>
      <c r="P774" s="3">
        <v>470</v>
      </c>
      <c r="Q774" s="3">
        <v>5</v>
      </c>
      <c r="R774" s="3">
        <v>2.6</v>
      </c>
      <c r="S774" s="3">
        <v>367</v>
      </c>
      <c r="T774" s="3">
        <v>0</v>
      </c>
      <c r="U774" s="3">
        <v>14</v>
      </c>
      <c r="V774" s="3">
        <v>763</v>
      </c>
      <c r="W774"/>
    </row>
    <row r="775" spans="1:23" ht="12.75">
      <c r="A775">
        <v>488</v>
      </c>
      <c r="B775" s="3">
        <v>1309</v>
      </c>
      <c r="C775" s="2" t="s">
        <v>264</v>
      </c>
      <c r="F775">
        <v>36.0630555555556</v>
      </c>
      <c r="G775">
        <v>-106.9575</v>
      </c>
      <c r="H775" t="s">
        <v>490</v>
      </c>
      <c r="I775">
        <v>95</v>
      </c>
      <c r="J775">
        <v>7150</v>
      </c>
      <c r="K775" s="3" t="s">
        <v>571</v>
      </c>
      <c r="L775" s="14">
        <v>21777</v>
      </c>
      <c r="M775" s="3">
        <v>6.7</v>
      </c>
      <c r="N775" s="3">
        <v>323</v>
      </c>
      <c r="O775" s="3">
        <v>62</v>
      </c>
      <c r="P775" s="3">
        <v>29</v>
      </c>
      <c r="Q775" s="3">
        <v>0.4</v>
      </c>
      <c r="R775" s="3">
        <v>9.7</v>
      </c>
      <c r="S775" s="3">
        <v>150</v>
      </c>
      <c r="T775" s="3">
        <v>0</v>
      </c>
      <c r="U775" s="3">
        <v>14</v>
      </c>
      <c r="V775" s="3">
        <v>93</v>
      </c>
      <c r="W775"/>
    </row>
    <row r="776" spans="1:23" ht="12.75">
      <c r="A776">
        <v>489</v>
      </c>
      <c r="B776" s="3">
        <v>1669</v>
      </c>
      <c r="C776" s="2" t="s">
        <v>264</v>
      </c>
      <c r="F776">
        <v>36.3105555555556</v>
      </c>
      <c r="G776">
        <v>-107.261944444444</v>
      </c>
      <c r="H776" t="s">
        <v>491</v>
      </c>
      <c r="I776">
        <v>198</v>
      </c>
      <c r="J776">
        <v>6720</v>
      </c>
      <c r="K776" s="3" t="s">
        <v>571</v>
      </c>
      <c r="L776" s="14">
        <v>28065</v>
      </c>
      <c r="M776" s="3">
        <v>7.9</v>
      </c>
      <c r="N776" s="3">
        <v>1160</v>
      </c>
      <c r="O776" s="3">
        <v>60</v>
      </c>
      <c r="P776" s="3">
        <v>280</v>
      </c>
      <c r="Q776" s="3">
        <v>4</v>
      </c>
      <c r="R776" s="3">
        <v>9.7</v>
      </c>
      <c r="S776" s="3">
        <v>360</v>
      </c>
      <c r="T776" s="3">
        <v>0</v>
      </c>
      <c r="U776" s="3">
        <v>23</v>
      </c>
      <c r="V776" s="3">
        <v>450</v>
      </c>
      <c r="W776"/>
    </row>
    <row r="777" spans="1:23" ht="12.75">
      <c r="A777">
        <v>490</v>
      </c>
      <c r="B777" s="3">
        <v>1365</v>
      </c>
      <c r="C777" s="2" t="s">
        <v>264</v>
      </c>
      <c r="F777">
        <v>36.0686111111111</v>
      </c>
      <c r="G777">
        <v>-107.056111111111</v>
      </c>
      <c r="H777" t="s">
        <v>492</v>
      </c>
      <c r="I777">
        <v>545</v>
      </c>
      <c r="J777">
        <v>7270</v>
      </c>
      <c r="K777" s="3" t="s">
        <v>571</v>
      </c>
      <c r="L777" s="14">
        <v>27324</v>
      </c>
      <c r="M777" s="3">
        <v>8.1</v>
      </c>
      <c r="N777" s="3">
        <v>435</v>
      </c>
      <c r="O777" s="3">
        <v>74</v>
      </c>
      <c r="P777" s="3">
        <v>48</v>
      </c>
      <c r="Q777" s="3">
        <v>3.9</v>
      </c>
      <c r="R777" s="3">
        <v>11</v>
      </c>
      <c r="S777" s="3">
        <v>178</v>
      </c>
      <c r="T777" s="3">
        <v>0</v>
      </c>
      <c r="U777" s="3">
        <v>3.4</v>
      </c>
      <c r="V777" s="3">
        <v>190</v>
      </c>
      <c r="W777"/>
    </row>
    <row r="778" spans="1:23" ht="12.75">
      <c r="A778">
        <v>491</v>
      </c>
      <c r="B778" s="3" t="s">
        <v>245</v>
      </c>
      <c r="C778" s="2" t="s">
        <v>264</v>
      </c>
      <c r="F778">
        <v>36.0438888888889</v>
      </c>
      <c r="G778">
        <v>-107.065555555556</v>
      </c>
      <c r="H778" t="s">
        <v>493</v>
      </c>
      <c r="I778">
        <v>600</v>
      </c>
      <c r="J778">
        <v>7050</v>
      </c>
      <c r="K778" s="3" t="s">
        <v>571</v>
      </c>
      <c r="L778" s="14">
        <v>23225</v>
      </c>
      <c r="M778" s="3">
        <v>8</v>
      </c>
      <c r="N778" s="3">
        <v>805</v>
      </c>
      <c r="O778" s="3">
        <v>119</v>
      </c>
      <c r="P778" s="3">
        <v>144</v>
      </c>
      <c r="Q778" s="3">
        <v>5.6</v>
      </c>
      <c r="R778" s="3">
        <v>12</v>
      </c>
      <c r="S778" s="3">
        <v>412</v>
      </c>
      <c r="T778" s="3">
        <v>0</v>
      </c>
      <c r="U778" s="3">
        <v>4.8</v>
      </c>
      <c r="V778" s="3">
        <v>299</v>
      </c>
      <c r="W778"/>
    </row>
    <row r="779" spans="1:23" ht="12.75">
      <c r="A779">
        <v>492</v>
      </c>
      <c r="B779" s="3">
        <v>1952</v>
      </c>
      <c r="C779" s="2" t="s">
        <v>264</v>
      </c>
      <c r="F779">
        <v>36.7513888888889</v>
      </c>
      <c r="G779">
        <v>-107.582222222222</v>
      </c>
      <c r="H779" t="s">
        <v>494</v>
      </c>
      <c r="I779">
        <v>370</v>
      </c>
      <c r="J779">
        <v>6150</v>
      </c>
      <c r="K779" s="3" t="s">
        <v>571</v>
      </c>
      <c r="L779" s="14">
        <v>27318</v>
      </c>
      <c r="N779" s="3">
        <v>2560</v>
      </c>
      <c r="O779" s="3">
        <v>530</v>
      </c>
      <c r="P779" s="3">
        <v>220</v>
      </c>
      <c r="Q779" s="3">
        <v>2.9</v>
      </c>
      <c r="R779" s="3">
        <v>15</v>
      </c>
      <c r="S779" s="3">
        <v>322</v>
      </c>
      <c r="U779" s="3">
        <v>7.8</v>
      </c>
      <c r="V779" s="3">
        <v>160</v>
      </c>
      <c r="W779"/>
    </row>
    <row r="780" spans="1:23" ht="12.75">
      <c r="A780">
        <v>493</v>
      </c>
      <c r="B780" s="3" t="s">
        <v>246</v>
      </c>
      <c r="C780" s="2" t="s">
        <v>264</v>
      </c>
      <c r="F780">
        <v>36.205</v>
      </c>
      <c r="G780">
        <v>-107.336388888889</v>
      </c>
      <c r="H780" t="s">
        <v>495</v>
      </c>
      <c r="I780">
        <v>198</v>
      </c>
      <c r="J780">
        <v>6755</v>
      </c>
      <c r="K780" s="3" t="s">
        <v>571</v>
      </c>
      <c r="L780" s="14">
        <v>27792</v>
      </c>
      <c r="M780" s="3">
        <v>7.9</v>
      </c>
      <c r="N780" s="3">
        <v>575</v>
      </c>
      <c r="O780" s="3">
        <v>42</v>
      </c>
      <c r="P780" s="3">
        <v>160</v>
      </c>
      <c r="Q780" s="3">
        <v>0.4</v>
      </c>
      <c r="R780" s="3">
        <v>22</v>
      </c>
      <c r="S780" s="3">
        <v>380</v>
      </c>
      <c r="T780" s="3">
        <v>12</v>
      </c>
      <c r="U780" s="3">
        <v>8.8</v>
      </c>
      <c r="V780" s="3">
        <v>180</v>
      </c>
      <c r="W78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0"/>
  <sheetViews>
    <sheetView zoomScalePageLayoutView="0" workbookViewId="0" topLeftCell="M1">
      <pane ySplit="1" topLeftCell="A2" activePane="bottomLeft" state="frozen"/>
      <selection pane="topLeft" activeCell="A1" sqref="A1"/>
      <selection pane="bottomLeft" activeCell="V1" sqref="V1:AA16384"/>
    </sheetView>
  </sheetViews>
  <sheetFormatPr defaultColWidth="9.140625" defaultRowHeight="12.75"/>
  <cols>
    <col min="1" max="1" width="9.140625" style="3" customWidth="1"/>
    <col min="2" max="10" width="9.140625" style="0" customWidth="1"/>
    <col min="12" max="12" width="9.140625" style="2" customWidth="1"/>
  </cols>
  <sheetData>
    <row r="1" spans="1:27" ht="12.75">
      <c r="A1" s="3" t="s">
        <v>1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K1" s="6" t="s">
        <v>572</v>
      </c>
      <c r="L1" s="12" t="s">
        <v>573</v>
      </c>
      <c r="M1" t="s">
        <v>574</v>
      </c>
      <c r="N1" s="6" t="s">
        <v>575</v>
      </c>
      <c r="O1" s="6"/>
      <c r="P1" s="6" t="s">
        <v>576</v>
      </c>
      <c r="Q1" s="6" t="s">
        <v>577</v>
      </c>
      <c r="R1" s="6" t="s">
        <v>578</v>
      </c>
      <c r="S1" s="6"/>
      <c r="T1" s="6" t="s">
        <v>579</v>
      </c>
      <c r="U1" s="6" t="s">
        <v>580</v>
      </c>
      <c r="V1" s="6" t="s">
        <v>581</v>
      </c>
      <c r="X1" s="6" t="s">
        <v>582</v>
      </c>
      <c r="Y1" s="6" t="s">
        <v>583</v>
      </c>
      <c r="Z1" t="s">
        <v>20</v>
      </c>
      <c r="AA1" t="s">
        <v>4</v>
      </c>
    </row>
    <row r="2" spans="1:27" ht="12.75">
      <c r="A2" s="4">
        <v>1</v>
      </c>
      <c r="B2" s="2">
        <v>42</v>
      </c>
      <c r="C2" s="2">
        <v>96</v>
      </c>
      <c r="D2" s="2">
        <v>6.4</v>
      </c>
      <c r="E2" s="2">
        <v>17</v>
      </c>
      <c r="F2" s="2">
        <v>310</v>
      </c>
      <c r="G2" s="2"/>
      <c r="H2" s="2">
        <v>7.8</v>
      </c>
      <c r="I2" s="2">
        <v>120</v>
      </c>
      <c r="K2" s="7">
        <f>B2*0.0499</f>
        <v>2.0958</v>
      </c>
      <c r="L2" s="13">
        <f aca="true" t="shared" si="0" ref="L2:L65">N(C2)*0.0435</f>
        <v>4.176</v>
      </c>
      <c r="M2" s="8">
        <f aca="true" t="shared" si="1" ref="M2:M65">D2*(1/39.102)</f>
        <v>0.16367449235333234</v>
      </c>
      <c r="N2" s="9">
        <f aca="true" t="shared" si="2" ref="N2:N33">N(E2)*0.08226</f>
        <v>1.39842</v>
      </c>
      <c r="O2" s="9"/>
      <c r="P2" s="7">
        <f aca="true" t="shared" si="3" ref="P2:P65">(N(F2)*0.01639)</f>
        <v>5.0809</v>
      </c>
      <c r="Q2" s="9">
        <f aca="true" t="shared" si="4" ref="Q2:Q65">N(H2)*0.02821</f>
        <v>0.22003799999999998</v>
      </c>
      <c r="R2" s="9">
        <f aca="true" t="shared" si="5" ref="R2:R33">N(I2)*0.02082</f>
        <v>2.4984</v>
      </c>
      <c r="S2" s="9"/>
      <c r="T2" s="10">
        <f aca="true" t="shared" si="6" ref="T2:T65">SUM(K2:N2)</f>
        <v>7.833894492353333</v>
      </c>
      <c r="U2" s="10">
        <f>SUM(P2:R2)</f>
        <v>7.799338</v>
      </c>
      <c r="V2" s="11">
        <f>+((T2-U2)/(T2+U2))*100</f>
        <v>0.22104508693410688</v>
      </c>
      <c r="X2" s="11">
        <f>+L2/(L2+Q2)</f>
        <v>0.9499462925479717</v>
      </c>
      <c r="Y2">
        <f aca="true" t="shared" si="7" ref="Y2:Y65">K2/(K2+R2)</f>
        <v>0.45618388402768706</v>
      </c>
      <c r="Z2" s="2">
        <v>150</v>
      </c>
      <c r="AA2" s="2" t="s">
        <v>73</v>
      </c>
    </row>
    <row r="3" spans="1:27" ht="12.75">
      <c r="A3" s="4">
        <v>2</v>
      </c>
      <c r="B3" s="2">
        <v>10</v>
      </c>
      <c r="C3" s="2">
        <v>630</v>
      </c>
      <c r="D3" s="2">
        <v>3.3</v>
      </c>
      <c r="E3" s="2">
        <v>2.1</v>
      </c>
      <c r="F3" s="2">
        <v>380</v>
      </c>
      <c r="G3" s="2"/>
      <c r="H3" s="2">
        <v>46</v>
      </c>
      <c r="I3" s="2">
        <v>910</v>
      </c>
      <c r="K3" s="7">
        <f aca="true" t="shared" si="8" ref="K3:K57">B3*0.0499</f>
        <v>0.499</v>
      </c>
      <c r="L3" s="13">
        <f t="shared" si="0"/>
        <v>27.404999999999998</v>
      </c>
      <c r="M3" s="8">
        <f t="shared" si="1"/>
        <v>0.08439466011968698</v>
      </c>
      <c r="N3" s="9">
        <f t="shared" si="2"/>
        <v>0.172746</v>
      </c>
      <c r="O3" s="9"/>
      <c r="P3" s="7">
        <f t="shared" si="3"/>
        <v>6.228199999999999</v>
      </c>
      <c r="Q3" s="9">
        <f t="shared" si="4"/>
        <v>1.29766</v>
      </c>
      <c r="R3" s="9">
        <f t="shared" si="5"/>
        <v>18.9462</v>
      </c>
      <c r="S3" s="9"/>
      <c r="T3" s="10">
        <f t="shared" si="6"/>
        <v>28.161140660119685</v>
      </c>
      <c r="U3" s="10">
        <f aca="true" t="shared" si="9" ref="U3:U66">SUM(P3:R3)</f>
        <v>26.47206</v>
      </c>
      <c r="V3" s="11">
        <f aca="true" t="shared" si="10" ref="V3:V66">+((T3-U3)/(T3+U3))*100</f>
        <v>3.0916743659733177</v>
      </c>
      <c r="X3" s="11">
        <f aca="true" t="shared" si="11" ref="X3:X66">+L3/(L3+Q3)</f>
        <v>0.9547895560899233</v>
      </c>
      <c r="Y3">
        <f t="shared" si="7"/>
        <v>0.025661859996297286</v>
      </c>
      <c r="Z3" s="2">
        <v>3090</v>
      </c>
      <c r="AA3" s="2" t="s">
        <v>73</v>
      </c>
    </row>
    <row r="4" spans="1:27" ht="12.75">
      <c r="A4" s="4">
        <v>4</v>
      </c>
      <c r="B4" s="2">
        <v>1.2</v>
      </c>
      <c r="C4" s="2">
        <v>220</v>
      </c>
      <c r="D4" s="2">
        <v>1.1</v>
      </c>
      <c r="E4" s="2">
        <v>0.28</v>
      </c>
      <c r="F4" s="2">
        <v>451</v>
      </c>
      <c r="G4" s="2">
        <v>14</v>
      </c>
      <c r="H4" s="2">
        <v>4.1</v>
      </c>
      <c r="I4" s="2">
        <v>84</v>
      </c>
      <c r="K4" s="7">
        <f t="shared" si="8"/>
        <v>0.059879999999999996</v>
      </c>
      <c r="L4" s="13">
        <f t="shared" si="0"/>
        <v>9.569999999999999</v>
      </c>
      <c r="M4" s="8">
        <f t="shared" si="1"/>
        <v>0.028131553373228996</v>
      </c>
      <c r="N4" s="9">
        <f t="shared" si="2"/>
        <v>0.023032800000000003</v>
      </c>
      <c r="O4" s="9"/>
      <c r="P4" s="7">
        <f t="shared" si="3"/>
        <v>7.391889999999999</v>
      </c>
      <c r="Q4" s="9">
        <f t="shared" si="4"/>
        <v>0.11566099999999999</v>
      </c>
      <c r="R4" s="9">
        <f t="shared" si="5"/>
        <v>1.7488800000000002</v>
      </c>
      <c r="S4" s="9"/>
      <c r="T4" s="10">
        <f t="shared" si="6"/>
        <v>9.681044353373226</v>
      </c>
      <c r="U4" s="10">
        <f t="shared" si="9"/>
        <v>9.256431</v>
      </c>
      <c r="V4" s="11">
        <f t="shared" si="10"/>
        <v>2.242185642224969</v>
      </c>
      <c r="X4" s="11">
        <f t="shared" si="11"/>
        <v>0.9880585331243784</v>
      </c>
      <c r="Y4">
        <f t="shared" si="7"/>
        <v>0.033105552975519134</v>
      </c>
      <c r="Z4" s="2">
        <v>1239</v>
      </c>
      <c r="AA4" s="2" t="s">
        <v>73</v>
      </c>
    </row>
    <row r="5" spans="1:27" ht="12.75">
      <c r="A5" s="4" t="s">
        <v>21</v>
      </c>
      <c r="B5" s="2">
        <v>3.8</v>
      </c>
      <c r="C5" s="2">
        <v>400</v>
      </c>
      <c r="D5" s="2">
        <v>1</v>
      </c>
      <c r="E5" s="2">
        <v>0.18</v>
      </c>
      <c r="F5" s="2">
        <v>295</v>
      </c>
      <c r="G5" s="2">
        <v>22</v>
      </c>
      <c r="H5" s="2">
        <v>44</v>
      </c>
      <c r="I5" s="2">
        <v>530</v>
      </c>
      <c r="K5" s="7">
        <f t="shared" si="8"/>
        <v>0.18961999999999998</v>
      </c>
      <c r="L5" s="13">
        <f t="shared" si="0"/>
        <v>17.4</v>
      </c>
      <c r="M5" s="8">
        <f t="shared" si="1"/>
        <v>0.025574139430208177</v>
      </c>
      <c r="N5" s="9">
        <f t="shared" si="2"/>
        <v>0.0148068</v>
      </c>
      <c r="O5" s="9"/>
      <c r="P5" s="7">
        <f t="shared" si="3"/>
        <v>4.83505</v>
      </c>
      <c r="Q5" s="9">
        <f t="shared" si="4"/>
        <v>1.24124</v>
      </c>
      <c r="R5" s="9">
        <f t="shared" si="5"/>
        <v>11.034600000000001</v>
      </c>
      <c r="S5" s="9"/>
      <c r="T5" s="10">
        <f t="shared" si="6"/>
        <v>17.630000939430207</v>
      </c>
      <c r="U5" s="10">
        <f t="shared" si="9"/>
        <v>17.11089</v>
      </c>
      <c r="V5" s="11">
        <f t="shared" si="10"/>
        <v>1.494236115980047</v>
      </c>
      <c r="X5" s="11">
        <f t="shared" si="11"/>
        <v>0.9334143007653997</v>
      </c>
      <c r="Y5">
        <f t="shared" si="7"/>
        <v>0.016893824247921012</v>
      </c>
      <c r="Z5" s="2">
        <v>1743</v>
      </c>
      <c r="AA5" s="2" t="s">
        <v>73</v>
      </c>
    </row>
    <row r="6" spans="1:27" ht="12.75">
      <c r="A6" s="4" t="s">
        <v>22</v>
      </c>
      <c r="B6" s="2">
        <v>3.6</v>
      </c>
      <c r="C6" s="2">
        <v>400</v>
      </c>
      <c r="D6" s="2">
        <v>0.9</v>
      </c>
      <c r="E6" s="2">
        <v>0.15</v>
      </c>
      <c r="F6" s="2">
        <v>288</v>
      </c>
      <c r="G6" s="2">
        <v>17</v>
      </c>
      <c r="H6" s="2">
        <v>45</v>
      </c>
      <c r="I6" s="2">
        <v>550</v>
      </c>
      <c r="K6" s="7">
        <f t="shared" si="8"/>
        <v>0.17964</v>
      </c>
      <c r="L6" s="13">
        <f t="shared" si="0"/>
        <v>17.4</v>
      </c>
      <c r="M6" s="8">
        <f t="shared" si="1"/>
        <v>0.02301672548718736</v>
      </c>
      <c r="N6" s="9">
        <f t="shared" si="2"/>
        <v>0.012339</v>
      </c>
      <c r="O6" s="9"/>
      <c r="P6" s="7">
        <f t="shared" si="3"/>
        <v>4.720319999999999</v>
      </c>
      <c r="Q6" s="9">
        <f t="shared" si="4"/>
        <v>1.26945</v>
      </c>
      <c r="R6" s="9">
        <f t="shared" si="5"/>
        <v>11.451</v>
      </c>
      <c r="S6" s="9"/>
      <c r="T6" s="10">
        <f t="shared" si="6"/>
        <v>17.614995725487187</v>
      </c>
      <c r="U6" s="10">
        <f t="shared" si="9"/>
        <v>17.44077</v>
      </c>
      <c r="V6" s="11">
        <f t="shared" si="10"/>
        <v>0.4969959203045345</v>
      </c>
      <c r="X6" s="11">
        <f t="shared" si="11"/>
        <v>0.9320038887058805</v>
      </c>
      <c r="Y6">
        <f t="shared" si="7"/>
        <v>0.01544540971090155</v>
      </c>
      <c r="Z6" s="2">
        <v>1743</v>
      </c>
      <c r="AA6" s="2" t="s">
        <v>73</v>
      </c>
    </row>
    <row r="7" spans="1:27" ht="12.75">
      <c r="A7" s="4">
        <v>6</v>
      </c>
      <c r="B7" s="2">
        <v>1.7</v>
      </c>
      <c r="C7" s="2">
        <v>230</v>
      </c>
      <c r="D7" s="2">
        <v>0.7</v>
      </c>
      <c r="E7" s="2">
        <v>0.62</v>
      </c>
      <c r="F7" s="2">
        <v>336</v>
      </c>
      <c r="G7" s="2">
        <v>22</v>
      </c>
      <c r="H7" s="2">
        <v>5</v>
      </c>
      <c r="I7" s="2">
        <v>180</v>
      </c>
      <c r="K7" s="7">
        <f t="shared" si="8"/>
        <v>0.08483</v>
      </c>
      <c r="L7" s="13">
        <f t="shared" si="0"/>
        <v>10.004999999999999</v>
      </c>
      <c r="M7" s="8">
        <f t="shared" si="1"/>
        <v>0.017901897601145723</v>
      </c>
      <c r="N7" s="9">
        <f t="shared" si="2"/>
        <v>0.0510012</v>
      </c>
      <c r="O7" s="9"/>
      <c r="P7" s="7">
        <f t="shared" si="3"/>
        <v>5.507039999999999</v>
      </c>
      <c r="Q7" s="9">
        <f t="shared" si="4"/>
        <v>0.14105</v>
      </c>
      <c r="R7" s="9">
        <f t="shared" si="5"/>
        <v>3.7476000000000003</v>
      </c>
      <c r="S7" s="9"/>
      <c r="T7" s="10">
        <f t="shared" si="6"/>
        <v>10.158733097601145</v>
      </c>
      <c r="U7" s="10">
        <f t="shared" si="9"/>
        <v>9.395689999999998</v>
      </c>
      <c r="V7" s="11">
        <f t="shared" si="10"/>
        <v>3.902150903622175</v>
      </c>
      <c r="X7" s="11">
        <f t="shared" si="11"/>
        <v>0.9860980381527786</v>
      </c>
      <c r="Y7">
        <f t="shared" si="7"/>
        <v>0.022134781326730035</v>
      </c>
      <c r="Z7" s="2">
        <v>1082</v>
      </c>
      <c r="AA7" s="2" t="s">
        <v>73</v>
      </c>
    </row>
    <row r="8" spans="1:27" ht="12.75">
      <c r="A8" s="4">
        <v>7</v>
      </c>
      <c r="B8" s="2">
        <v>2.3</v>
      </c>
      <c r="C8" s="2">
        <v>140</v>
      </c>
      <c r="D8" s="2">
        <v>0.7</v>
      </c>
      <c r="E8" s="2">
        <v>0.29</v>
      </c>
      <c r="F8" s="2">
        <v>222</v>
      </c>
      <c r="G8" s="2">
        <v>14</v>
      </c>
      <c r="H8" s="2">
        <v>9.5</v>
      </c>
      <c r="I8" s="2">
        <v>84</v>
      </c>
      <c r="K8" s="7">
        <f t="shared" si="8"/>
        <v>0.11477</v>
      </c>
      <c r="L8" s="13">
        <f t="shared" si="0"/>
        <v>6.09</v>
      </c>
      <c r="M8" s="8">
        <f t="shared" si="1"/>
        <v>0.017901897601145723</v>
      </c>
      <c r="N8" s="9">
        <f t="shared" si="2"/>
        <v>0.0238554</v>
      </c>
      <c r="O8" s="9"/>
      <c r="P8" s="7">
        <f t="shared" si="3"/>
        <v>3.6385799999999997</v>
      </c>
      <c r="Q8" s="9">
        <f t="shared" si="4"/>
        <v>0.267995</v>
      </c>
      <c r="R8" s="9">
        <f t="shared" si="5"/>
        <v>1.7488800000000002</v>
      </c>
      <c r="S8" s="9"/>
      <c r="T8" s="10">
        <f t="shared" si="6"/>
        <v>6.246527297601146</v>
      </c>
      <c r="U8" s="10">
        <f t="shared" si="9"/>
        <v>5.655455</v>
      </c>
      <c r="V8" s="11">
        <f t="shared" si="10"/>
        <v>4.966166835252957</v>
      </c>
      <c r="X8" s="11">
        <f t="shared" si="11"/>
        <v>0.957849133256632</v>
      </c>
      <c r="Y8">
        <f t="shared" si="7"/>
        <v>0.06158345182840125</v>
      </c>
      <c r="Z8" s="2">
        <v>1850</v>
      </c>
      <c r="AA8" s="2" t="s">
        <v>73</v>
      </c>
    </row>
    <row r="9" spans="1:27" ht="12.75">
      <c r="A9" s="4">
        <v>8</v>
      </c>
      <c r="B9" s="2">
        <v>5.2</v>
      </c>
      <c r="C9" s="2">
        <v>630</v>
      </c>
      <c r="D9" s="2">
        <v>2.4</v>
      </c>
      <c r="E9" s="2">
        <v>2</v>
      </c>
      <c r="F9" s="2">
        <v>252</v>
      </c>
      <c r="G9" s="2">
        <v>10</v>
      </c>
      <c r="H9" s="2">
        <v>23</v>
      </c>
      <c r="I9" s="2">
        <v>1200</v>
      </c>
      <c r="K9" s="7">
        <f t="shared" si="8"/>
        <v>0.25948</v>
      </c>
      <c r="L9" s="13">
        <f t="shared" si="0"/>
        <v>27.404999999999998</v>
      </c>
      <c r="M9" s="8">
        <f t="shared" si="1"/>
        <v>0.061377934632499624</v>
      </c>
      <c r="N9" s="9">
        <f t="shared" si="2"/>
        <v>0.16452</v>
      </c>
      <c r="O9" s="9"/>
      <c r="P9" s="7">
        <f t="shared" si="3"/>
        <v>4.13028</v>
      </c>
      <c r="Q9" s="9">
        <f t="shared" si="4"/>
        <v>0.64883</v>
      </c>
      <c r="R9" s="9">
        <f t="shared" si="5"/>
        <v>24.984</v>
      </c>
      <c r="S9" s="9"/>
      <c r="T9" s="10">
        <f t="shared" si="6"/>
        <v>27.890377934632497</v>
      </c>
      <c r="U9" s="10">
        <f t="shared" si="9"/>
        <v>29.76311</v>
      </c>
      <c r="V9" s="11">
        <f t="shared" si="10"/>
        <v>-3.2482545852053346</v>
      </c>
      <c r="X9" s="11">
        <f t="shared" si="11"/>
        <v>0.976871963649883</v>
      </c>
      <c r="Y9">
        <f t="shared" si="7"/>
        <v>0.010279089887765077</v>
      </c>
      <c r="Z9" s="2">
        <v>969</v>
      </c>
      <c r="AA9" s="2" t="s">
        <v>73</v>
      </c>
    </row>
    <row r="10" spans="1:27" ht="12.75">
      <c r="A10" s="4" t="s">
        <v>23</v>
      </c>
      <c r="B10" s="2">
        <v>1.4</v>
      </c>
      <c r="C10" s="2">
        <v>129</v>
      </c>
      <c r="D10" s="2">
        <v>0.8</v>
      </c>
      <c r="E10" s="2">
        <v>0.03</v>
      </c>
      <c r="F10" s="2">
        <v>259</v>
      </c>
      <c r="G10" s="2">
        <v>20</v>
      </c>
      <c r="H10" s="2">
        <v>4.3</v>
      </c>
      <c r="I10" s="2">
        <v>31</v>
      </c>
      <c r="K10" s="7">
        <f t="shared" si="8"/>
        <v>0.06985999999999999</v>
      </c>
      <c r="L10" s="13">
        <f t="shared" si="0"/>
        <v>5.6114999999999995</v>
      </c>
      <c r="M10" s="8">
        <f t="shared" si="1"/>
        <v>0.020459311544166543</v>
      </c>
      <c r="N10" s="9">
        <f t="shared" si="2"/>
        <v>0.0024678</v>
      </c>
      <c r="O10" s="9"/>
      <c r="P10" s="7">
        <f t="shared" si="3"/>
        <v>4.24501</v>
      </c>
      <c r="Q10" s="9">
        <f t="shared" si="4"/>
        <v>0.121303</v>
      </c>
      <c r="R10" s="9">
        <f t="shared" si="5"/>
        <v>0.6454200000000001</v>
      </c>
      <c r="S10" s="9"/>
      <c r="T10" s="10">
        <f t="shared" si="6"/>
        <v>5.704287111544166</v>
      </c>
      <c r="U10" s="10">
        <f t="shared" si="9"/>
        <v>5.0117329999999995</v>
      </c>
      <c r="V10" s="11">
        <f t="shared" si="10"/>
        <v>6.462792196499248</v>
      </c>
      <c r="X10" s="11">
        <f t="shared" si="11"/>
        <v>0.9788405427502044</v>
      </c>
      <c r="Y10">
        <f t="shared" si="7"/>
        <v>0.09766804607985681</v>
      </c>
      <c r="Z10" s="2">
        <v>602</v>
      </c>
      <c r="AA10" s="2" t="s">
        <v>73</v>
      </c>
    </row>
    <row r="11" spans="1:27" ht="12.75">
      <c r="A11" s="4" t="s">
        <v>24</v>
      </c>
      <c r="B11" s="2">
        <v>1.3</v>
      </c>
      <c r="C11" s="2">
        <v>130</v>
      </c>
      <c r="D11" s="2">
        <v>0.7</v>
      </c>
      <c r="E11" s="2">
        <v>0.31</v>
      </c>
      <c r="F11" s="2">
        <v>293</v>
      </c>
      <c r="G11" s="2">
        <v>26</v>
      </c>
      <c r="H11" s="2">
        <v>3.3</v>
      </c>
      <c r="I11" s="2">
        <v>35</v>
      </c>
      <c r="K11" s="7">
        <f t="shared" si="8"/>
        <v>0.06487</v>
      </c>
      <c r="L11" s="13">
        <f t="shared" si="0"/>
        <v>5.654999999999999</v>
      </c>
      <c r="M11" s="8">
        <f t="shared" si="1"/>
        <v>0.017901897601145723</v>
      </c>
      <c r="N11" s="9">
        <f t="shared" si="2"/>
        <v>0.0255006</v>
      </c>
      <c r="O11" s="9"/>
      <c r="P11" s="7">
        <f t="shared" si="3"/>
        <v>4.802269999999999</v>
      </c>
      <c r="Q11" s="9">
        <f t="shared" si="4"/>
        <v>0.093093</v>
      </c>
      <c r="R11" s="9">
        <f t="shared" si="5"/>
        <v>0.7287</v>
      </c>
      <c r="S11" s="9"/>
      <c r="T11" s="10">
        <f t="shared" si="6"/>
        <v>5.763272497601145</v>
      </c>
      <c r="U11" s="10">
        <f t="shared" si="9"/>
        <v>5.624062999999999</v>
      </c>
      <c r="V11" s="11">
        <f t="shared" si="10"/>
        <v>1.2224940384910243</v>
      </c>
      <c r="X11" s="11">
        <f t="shared" si="11"/>
        <v>0.9838045417845537</v>
      </c>
      <c r="Y11">
        <f t="shared" si="7"/>
        <v>0.08174452159229809</v>
      </c>
      <c r="Z11" s="2">
        <v>602</v>
      </c>
      <c r="AA11" s="2" t="s">
        <v>73</v>
      </c>
    </row>
    <row r="12" spans="1:27" ht="12.75">
      <c r="A12" s="4">
        <v>10</v>
      </c>
      <c r="B12" s="2">
        <v>0.28</v>
      </c>
      <c r="C12" s="2">
        <v>170</v>
      </c>
      <c r="D12" s="2">
        <v>0.7</v>
      </c>
      <c r="E12" s="2">
        <v>0.06</v>
      </c>
      <c r="F12" s="2">
        <v>290</v>
      </c>
      <c r="G12" s="2">
        <v>17</v>
      </c>
      <c r="H12" s="2">
        <v>20</v>
      </c>
      <c r="I12" s="2">
        <v>85</v>
      </c>
      <c r="K12" s="7">
        <f t="shared" si="8"/>
        <v>0.013972000000000002</v>
      </c>
      <c r="L12" s="13">
        <f t="shared" si="0"/>
        <v>7.395</v>
      </c>
      <c r="M12" s="8">
        <f t="shared" si="1"/>
        <v>0.017901897601145723</v>
      </c>
      <c r="N12" s="9">
        <f t="shared" si="2"/>
        <v>0.0049356</v>
      </c>
      <c r="O12" s="9"/>
      <c r="P12" s="7">
        <f t="shared" si="3"/>
        <v>4.7531</v>
      </c>
      <c r="Q12" s="9">
        <f t="shared" si="4"/>
        <v>0.5642</v>
      </c>
      <c r="R12" s="9">
        <f t="shared" si="5"/>
        <v>1.7697</v>
      </c>
      <c r="S12" s="9"/>
      <c r="T12" s="10">
        <f t="shared" si="6"/>
        <v>7.431809497601145</v>
      </c>
      <c r="U12" s="10">
        <f t="shared" si="9"/>
        <v>7.087</v>
      </c>
      <c r="V12" s="11">
        <f t="shared" si="10"/>
        <v>2.374915778446681</v>
      </c>
      <c r="X12" s="11">
        <f t="shared" si="11"/>
        <v>0.9291134787415821</v>
      </c>
      <c r="Y12">
        <f t="shared" si="7"/>
        <v>0.007833278764257106</v>
      </c>
      <c r="Z12" s="2">
        <v>667</v>
      </c>
      <c r="AA12" s="2" t="s">
        <v>73</v>
      </c>
    </row>
    <row r="13" spans="1:27" ht="12.75">
      <c r="A13" s="4">
        <v>11</v>
      </c>
      <c r="B13" s="2">
        <v>21</v>
      </c>
      <c r="C13" s="2">
        <v>390</v>
      </c>
      <c r="D13" s="2">
        <v>3.8</v>
      </c>
      <c r="E13" s="2">
        <v>11</v>
      </c>
      <c r="F13" s="2">
        <v>277</v>
      </c>
      <c r="G13" s="2">
        <v>10</v>
      </c>
      <c r="H13" s="2">
        <v>57</v>
      </c>
      <c r="I13" s="2">
        <v>640</v>
      </c>
      <c r="K13" s="7">
        <f t="shared" si="8"/>
        <v>1.0479</v>
      </c>
      <c r="L13" s="13">
        <f t="shared" si="0"/>
        <v>16.965</v>
      </c>
      <c r="M13" s="8">
        <f t="shared" si="1"/>
        <v>0.09718172983479106</v>
      </c>
      <c r="N13" s="9">
        <f t="shared" si="2"/>
        <v>0.90486</v>
      </c>
      <c r="O13" s="9"/>
      <c r="P13" s="7">
        <f t="shared" si="3"/>
        <v>4.54003</v>
      </c>
      <c r="Q13" s="9">
        <f t="shared" si="4"/>
        <v>1.60797</v>
      </c>
      <c r="R13" s="9">
        <f t="shared" si="5"/>
        <v>13.324800000000002</v>
      </c>
      <c r="S13" s="9"/>
      <c r="T13" s="10">
        <f t="shared" si="6"/>
        <v>19.01494172983479</v>
      </c>
      <c r="U13" s="10">
        <f t="shared" si="9"/>
        <v>19.4728</v>
      </c>
      <c r="V13" s="11">
        <f t="shared" si="10"/>
        <v>-1.1896210314940097</v>
      </c>
      <c r="X13" s="11">
        <f t="shared" si="11"/>
        <v>0.9134241857925793</v>
      </c>
      <c r="Y13">
        <f t="shared" si="7"/>
        <v>0.07290905675342838</v>
      </c>
      <c r="Z13" s="2">
        <v>1464</v>
      </c>
      <c r="AA13" s="2" t="s">
        <v>74</v>
      </c>
    </row>
    <row r="14" spans="1:27" ht="12.75">
      <c r="A14" s="4">
        <v>12</v>
      </c>
      <c r="B14" s="2">
        <v>2</v>
      </c>
      <c r="C14" s="2">
        <v>100</v>
      </c>
      <c r="D14" s="2">
        <v>1.1</v>
      </c>
      <c r="E14" s="2">
        <v>0.16</v>
      </c>
      <c r="F14" s="2">
        <v>215</v>
      </c>
      <c r="G14" s="2">
        <v>10</v>
      </c>
      <c r="H14" s="2">
        <v>2.6</v>
      </c>
      <c r="I14" s="2">
        <v>25</v>
      </c>
      <c r="K14" s="7">
        <f t="shared" si="8"/>
        <v>0.0998</v>
      </c>
      <c r="L14" s="13">
        <f t="shared" si="0"/>
        <v>4.35</v>
      </c>
      <c r="M14" s="8">
        <f t="shared" si="1"/>
        <v>0.028131553373228996</v>
      </c>
      <c r="N14" s="9">
        <f t="shared" si="2"/>
        <v>0.0131616</v>
      </c>
      <c r="O14" s="9"/>
      <c r="P14" s="7">
        <f t="shared" si="3"/>
        <v>3.5238499999999995</v>
      </c>
      <c r="Q14" s="9">
        <f t="shared" si="4"/>
        <v>0.073346</v>
      </c>
      <c r="R14" s="9">
        <f t="shared" si="5"/>
        <v>0.5205000000000001</v>
      </c>
      <c r="S14" s="9"/>
      <c r="T14" s="10">
        <f t="shared" si="6"/>
        <v>4.491093153373229</v>
      </c>
      <c r="U14" s="10">
        <f t="shared" si="9"/>
        <v>4.117696</v>
      </c>
      <c r="V14" s="11">
        <f t="shared" si="10"/>
        <v>4.337394571069489</v>
      </c>
      <c r="X14" s="11">
        <f t="shared" si="11"/>
        <v>0.9834184348228694</v>
      </c>
      <c r="Y14">
        <f t="shared" si="7"/>
        <v>0.16088989198774784</v>
      </c>
      <c r="Z14" s="2">
        <v>521</v>
      </c>
      <c r="AA14" s="2" t="s">
        <v>74</v>
      </c>
    </row>
    <row r="15" spans="1:27" ht="12.75">
      <c r="A15" s="4">
        <v>13</v>
      </c>
      <c r="B15" s="2">
        <v>2.3</v>
      </c>
      <c r="C15" s="2">
        <v>700</v>
      </c>
      <c r="D15" s="2">
        <v>1.7</v>
      </c>
      <c r="E15" s="2">
        <v>1.1</v>
      </c>
      <c r="F15" s="2">
        <v>390</v>
      </c>
      <c r="G15" s="2">
        <v>30</v>
      </c>
      <c r="H15" s="2">
        <v>85</v>
      </c>
      <c r="I15" s="2">
        <v>910</v>
      </c>
      <c r="K15" s="7">
        <f t="shared" si="8"/>
        <v>0.11477</v>
      </c>
      <c r="L15" s="13">
        <f t="shared" si="0"/>
        <v>30.45</v>
      </c>
      <c r="M15" s="8">
        <f t="shared" si="1"/>
        <v>0.0434760370313539</v>
      </c>
      <c r="N15" s="9">
        <f t="shared" si="2"/>
        <v>0.09048600000000001</v>
      </c>
      <c r="O15" s="9"/>
      <c r="P15" s="7">
        <f t="shared" si="3"/>
        <v>6.392099999999999</v>
      </c>
      <c r="Q15" s="9">
        <f t="shared" si="4"/>
        <v>2.39785</v>
      </c>
      <c r="R15" s="9">
        <f t="shared" si="5"/>
        <v>18.9462</v>
      </c>
      <c r="S15" s="9"/>
      <c r="T15" s="10">
        <f t="shared" si="6"/>
        <v>30.698732037031352</v>
      </c>
      <c r="U15" s="10">
        <f t="shared" si="9"/>
        <v>27.736150000000002</v>
      </c>
      <c r="V15" s="11">
        <f t="shared" si="10"/>
        <v>5.069886228492602</v>
      </c>
      <c r="X15" s="11">
        <f t="shared" si="11"/>
        <v>0.9270013105880598</v>
      </c>
      <c r="Y15">
        <f t="shared" si="7"/>
        <v>0.006021204587174734</v>
      </c>
      <c r="Z15" s="2">
        <v>1840</v>
      </c>
      <c r="AA15" s="2" t="s">
        <v>74</v>
      </c>
    </row>
    <row r="16" spans="1:27" ht="12.75">
      <c r="A16" s="4">
        <v>13</v>
      </c>
      <c r="B16" s="2">
        <v>170</v>
      </c>
      <c r="C16" s="2">
        <v>270</v>
      </c>
      <c r="D16" s="2">
        <v>2.2</v>
      </c>
      <c r="E16" s="2">
        <v>95</v>
      </c>
      <c r="F16" s="2"/>
      <c r="G16" s="2"/>
      <c r="H16" s="2">
        <v>78</v>
      </c>
      <c r="I16" s="2">
        <v>980</v>
      </c>
      <c r="K16" s="7">
        <f t="shared" si="8"/>
        <v>8.483</v>
      </c>
      <c r="L16" s="13">
        <f t="shared" si="0"/>
        <v>11.745</v>
      </c>
      <c r="M16" s="8">
        <f t="shared" si="1"/>
        <v>0.05626310674645799</v>
      </c>
      <c r="N16" s="9">
        <f t="shared" si="2"/>
        <v>7.8147</v>
      </c>
      <c r="O16" s="9"/>
      <c r="P16" s="7">
        <f t="shared" si="3"/>
        <v>0</v>
      </c>
      <c r="Q16" s="9">
        <f t="shared" si="4"/>
        <v>2.20038</v>
      </c>
      <c r="R16" s="9">
        <f t="shared" si="5"/>
        <v>20.4036</v>
      </c>
      <c r="S16" s="9"/>
      <c r="T16" s="10">
        <f t="shared" si="6"/>
        <v>28.09896310674646</v>
      </c>
      <c r="U16" s="10">
        <f t="shared" si="9"/>
        <v>22.60398</v>
      </c>
      <c r="V16" s="11">
        <f t="shared" si="10"/>
        <v>10.837601863027366</v>
      </c>
      <c r="X16" s="11">
        <f t="shared" si="11"/>
        <v>0.8422144107941124</v>
      </c>
      <c r="Y16">
        <f t="shared" si="7"/>
        <v>0.29366557504171487</v>
      </c>
      <c r="Z16" s="2">
        <v>1840</v>
      </c>
      <c r="AA16" s="2" t="s">
        <v>74</v>
      </c>
    </row>
    <row r="17" spans="1:27" ht="12.75">
      <c r="A17" s="4">
        <v>15</v>
      </c>
      <c r="B17" s="2">
        <v>50</v>
      </c>
      <c r="C17" s="2">
        <v>1700</v>
      </c>
      <c r="D17" s="2">
        <v>18</v>
      </c>
      <c r="E17" s="2">
        <v>28</v>
      </c>
      <c r="F17" s="2">
        <v>305</v>
      </c>
      <c r="G17" s="2">
        <v>0</v>
      </c>
      <c r="H17" s="2">
        <v>210</v>
      </c>
      <c r="I17" s="2">
        <v>3800</v>
      </c>
      <c r="K17" s="7">
        <f t="shared" si="8"/>
        <v>2.495</v>
      </c>
      <c r="L17" s="13">
        <f t="shared" si="0"/>
        <v>73.94999999999999</v>
      </c>
      <c r="M17" s="8">
        <f t="shared" si="1"/>
        <v>0.4603345097437472</v>
      </c>
      <c r="N17" s="9">
        <f t="shared" si="2"/>
        <v>2.30328</v>
      </c>
      <c r="O17" s="9"/>
      <c r="P17" s="7">
        <f t="shared" si="3"/>
        <v>4.99895</v>
      </c>
      <c r="Q17" s="9">
        <f t="shared" si="4"/>
        <v>5.9241</v>
      </c>
      <c r="R17" s="9">
        <f t="shared" si="5"/>
        <v>79.116</v>
      </c>
      <c r="S17" s="9"/>
      <c r="T17" s="10">
        <f t="shared" si="6"/>
        <v>79.20861450974374</v>
      </c>
      <c r="U17" s="10">
        <f t="shared" si="9"/>
        <v>90.03905</v>
      </c>
      <c r="V17" s="11">
        <f t="shared" si="10"/>
        <v>-6.399163924434978</v>
      </c>
      <c r="X17" s="11">
        <f t="shared" si="11"/>
        <v>0.9258320281543079</v>
      </c>
      <c r="Y17">
        <f t="shared" si="7"/>
        <v>0.030571859185648993</v>
      </c>
      <c r="Z17" s="2">
        <v>2736</v>
      </c>
      <c r="AA17" s="2" t="s">
        <v>75</v>
      </c>
    </row>
    <row r="18" spans="1:27" ht="12.75">
      <c r="A18" s="4">
        <v>16</v>
      </c>
      <c r="B18" s="2">
        <v>1.1</v>
      </c>
      <c r="C18" s="2">
        <v>130</v>
      </c>
      <c r="D18" s="2">
        <v>1</v>
      </c>
      <c r="E18" s="2">
        <v>0.08</v>
      </c>
      <c r="F18" s="2">
        <v>244</v>
      </c>
      <c r="G18" s="2">
        <v>29</v>
      </c>
      <c r="H18" s="2">
        <v>10</v>
      </c>
      <c r="I18" s="2">
        <v>33</v>
      </c>
      <c r="K18" s="7">
        <f t="shared" si="8"/>
        <v>0.05489</v>
      </c>
      <c r="L18" s="13">
        <f t="shared" si="0"/>
        <v>5.654999999999999</v>
      </c>
      <c r="M18" s="8">
        <f t="shared" si="1"/>
        <v>0.025574139430208177</v>
      </c>
      <c r="N18" s="9">
        <f t="shared" si="2"/>
        <v>0.0065808</v>
      </c>
      <c r="O18" s="9"/>
      <c r="P18" s="7">
        <f t="shared" si="3"/>
        <v>3.9991599999999994</v>
      </c>
      <c r="Q18" s="9">
        <f t="shared" si="4"/>
        <v>0.2821</v>
      </c>
      <c r="R18" s="9">
        <f t="shared" si="5"/>
        <v>0.68706</v>
      </c>
      <c r="S18" s="9"/>
      <c r="T18" s="10">
        <f t="shared" si="6"/>
        <v>5.742044939430208</v>
      </c>
      <c r="U18" s="10">
        <f t="shared" si="9"/>
        <v>4.968319999999999</v>
      </c>
      <c r="V18" s="11">
        <f t="shared" si="10"/>
        <v>7.224076339189345</v>
      </c>
      <c r="X18" s="11">
        <f t="shared" si="11"/>
        <v>0.9524852200569301</v>
      </c>
      <c r="Y18">
        <f t="shared" si="7"/>
        <v>0.07398072646404745</v>
      </c>
      <c r="Z18" s="2">
        <v>2000</v>
      </c>
      <c r="AA18" s="2" t="s">
        <v>75</v>
      </c>
    </row>
    <row r="19" spans="1:27" ht="12.75">
      <c r="A19" s="4" t="s">
        <v>25</v>
      </c>
      <c r="B19" s="2">
        <v>1.2</v>
      </c>
      <c r="C19" s="2">
        <v>140</v>
      </c>
      <c r="D19" s="2">
        <v>0.9</v>
      </c>
      <c r="E19" s="2">
        <v>0.06</v>
      </c>
      <c r="F19" s="2">
        <v>273</v>
      </c>
      <c r="G19" s="2">
        <v>14</v>
      </c>
      <c r="H19" s="2">
        <v>11</v>
      </c>
      <c r="I19" s="2">
        <v>33</v>
      </c>
      <c r="K19" s="7">
        <f t="shared" si="8"/>
        <v>0.059879999999999996</v>
      </c>
      <c r="L19" s="13">
        <f t="shared" si="0"/>
        <v>6.09</v>
      </c>
      <c r="M19" s="8">
        <f t="shared" si="1"/>
        <v>0.02301672548718736</v>
      </c>
      <c r="N19" s="9">
        <f t="shared" si="2"/>
        <v>0.0049356</v>
      </c>
      <c r="O19" s="9"/>
      <c r="P19" s="7">
        <f t="shared" si="3"/>
        <v>4.474469999999999</v>
      </c>
      <c r="Q19" s="9">
        <f t="shared" si="4"/>
        <v>0.31031</v>
      </c>
      <c r="R19" s="9">
        <f t="shared" si="5"/>
        <v>0.68706</v>
      </c>
      <c r="S19" s="9"/>
      <c r="T19" s="10">
        <f t="shared" si="6"/>
        <v>6.177832325487186</v>
      </c>
      <c r="U19" s="10">
        <f t="shared" si="9"/>
        <v>5.471839999999999</v>
      </c>
      <c r="V19" s="11">
        <f t="shared" si="10"/>
        <v>6.060190413618886</v>
      </c>
      <c r="X19" s="11">
        <f t="shared" si="11"/>
        <v>0.9515164109238459</v>
      </c>
      <c r="Y19">
        <f t="shared" si="7"/>
        <v>0.08016708169330869</v>
      </c>
      <c r="Z19" s="2">
        <v>2000</v>
      </c>
      <c r="AA19" s="2" t="s">
        <v>75</v>
      </c>
    </row>
    <row r="20" spans="1:27" ht="12.75">
      <c r="A20" s="4">
        <v>17</v>
      </c>
      <c r="B20" s="2">
        <v>40</v>
      </c>
      <c r="C20" s="2">
        <v>810</v>
      </c>
      <c r="D20" s="2">
        <v>3.6</v>
      </c>
      <c r="E20" s="2">
        <v>3.4</v>
      </c>
      <c r="F20" s="2">
        <v>124</v>
      </c>
      <c r="G20" s="2">
        <v>4</v>
      </c>
      <c r="H20" s="2">
        <v>61</v>
      </c>
      <c r="I20" s="2">
        <v>1700</v>
      </c>
      <c r="K20" s="7">
        <f t="shared" si="8"/>
        <v>1.996</v>
      </c>
      <c r="L20" s="13">
        <f t="shared" si="0"/>
        <v>35.235</v>
      </c>
      <c r="M20" s="8">
        <f t="shared" si="1"/>
        <v>0.09206690194874945</v>
      </c>
      <c r="N20" s="9">
        <f t="shared" si="2"/>
        <v>0.279684</v>
      </c>
      <c r="O20" s="9"/>
      <c r="P20" s="7">
        <f t="shared" si="3"/>
        <v>2.0323599999999997</v>
      </c>
      <c r="Q20" s="9">
        <f t="shared" si="4"/>
        <v>1.72081</v>
      </c>
      <c r="R20" s="9">
        <f t="shared" si="5"/>
        <v>35.394000000000005</v>
      </c>
      <c r="S20" s="9"/>
      <c r="T20" s="10">
        <f t="shared" si="6"/>
        <v>37.60275090194875</v>
      </c>
      <c r="U20" s="10">
        <f t="shared" si="9"/>
        <v>39.14717</v>
      </c>
      <c r="V20" s="11">
        <f t="shared" si="10"/>
        <v>-2.0122745142946927</v>
      </c>
      <c r="X20" s="11">
        <f t="shared" si="11"/>
        <v>0.9534360091146696</v>
      </c>
      <c r="Y20">
        <f t="shared" si="7"/>
        <v>0.05338325755549611</v>
      </c>
      <c r="Z20" s="2">
        <v>2035</v>
      </c>
      <c r="AA20" s="2" t="s">
        <v>75</v>
      </c>
    </row>
    <row r="21" spans="1:27" ht="12.75">
      <c r="A21" s="4">
        <v>18</v>
      </c>
      <c r="B21" s="2">
        <v>58</v>
      </c>
      <c r="C21" s="2">
        <v>800</v>
      </c>
      <c r="D21" s="2">
        <v>7.7</v>
      </c>
      <c r="E21" s="2">
        <v>14</v>
      </c>
      <c r="F21" s="2">
        <v>58</v>
      </c>
      <c r="G21" s="2">
        <v>0</v>
      </c>
      <c r="H21" s="2">
        <v>110</v>
      </c>
      <c r="I21" s="2">
        <v>1600</v>
      </c>
      <c r="K21" s="7">
        <f t="shared" si="8"/>
        <v>2.8942</v>
      </c>
      <c r="L21" s="13">
        <f t="shared" si="0"/>
        <v>34.8</v>
      </c>
      <c r="M21" s="8">
        <f t="shared" si="1"/>
        <v>0.19692087361260296</v>
      </c>
      <c r="N21" s="9">
        <f t="shared" si="2"/>
        <v>1.15164</v>
      </c>
      <c r="O21" s="9"/>
      <c r="P21" s="7">
        <f t="shared" si="3"/>
        <v>0.9506199999999999</v>
      </c>
      <c r="Q21" s="9">
        <f t="shared" si="4"/>
        <v>3.1031</v>
      </c>
      <c r="R21" s="9">
        <f t="shared" si="5"/>
        <v>33.312000000000005</v>
      </c>
      <c r="S21" s="9"/>
      <c r="T21" s="10">
        <f t="shared" si="6"/>
        <v>39.0427608736126</v>
      </c>
      <c r="U21" s="10">
        <f t="shared" si="9"/>
        <v>37.36572</v>
      </c>
      <c r="V21" s="11">
        <f t="shared" si="10"/>
        <v>2.194836037097234</v>
      </c>
      <c r="X21" s="11">
        <f t="shared" si="11"/>
        <v>0.9181307069870275</v>
      </c>
      <c r="Y21">
        <f t="shared" si="7"/>
        <v>0.07993658544669145</v>
      </c>
      <c r="Z21" s="2">
        <v>1777</v>
      </c>
      <c r="AA21" s="2" t="s">
        <v>75</v>
      </c>
    </row>
    <row r="22" spans="1:27" ht="12.75">
      <c r="A22" s="4" t="s">
        <v>26</v>
      </c>
      <c r="B22" s="2">
        <v>110</v>
      </c>
      <c r="C22" s="2">
        <v>810</v>
      </c>
      <c r="D22" s="2">
        <v>7.2</v>
      </c>
      <c r="E22" s="2">
        <v>14</v>
      </c>
      <c r="F22" s="2">
        <v>71</v>
      </c>
      <c r="G22" s="2">
        <v>0</v>
      </c>
      <c r="H22" s="2">
        <v>57</v>
      </c>
      <c r="I22" s="2">
        <v>2100</v>
      </c>
      <c r="K22" s="7">
        <f t="shared" si="8"/>
        <v>5.489</v>
      </c>
      <c r="L22" s="13">
        <f t="shared" si="0"/>
        <v>35.235</v>
      </c>
      <c r="M22" s="8">
        <f t="shared" si="1"/>
        <v>0.1841338038974989</v>
      </c>
      <c r="N22" s="9">
        <f t="shared" si="2"/>
        <v>1.15164</v>
      </c>
      <c r="O22" s="9"/>
      <c r="P22" s="7">
        <f t="shared" si="3"/>
        <v>1.16369</v>
      </c>
      <c r="Q22" s="9">
        <f t="shared" si="4"/>
        <v>1.60797</v>
      </c>
      <c r="R22" s="9">
        <f t="shared" si="5"/>
        <v>43.722</v>
      </c>
      <c r="S22" s="9"/>
      <c r="T22" s="10">
        <f t="shared" si="6"/>
        <v>42.0597738038975</v>
      </c>
      <c r="U22" s="10">
        <f t="shared" si="9"/>
        <v>46.49366</v>
      </c>
      <c r="V22" s="11">
        <f t="shared" si="10"/>
        <v>-5.007017803421815</v>
      </c>
      <c r="X22" s="11">
        <f t="shared" si="11"/>
        <v>0.9563561243841091</v>
      </c>
      <c r="Y22">
        <f t="shared" si="7"/>
        <v>0.11154010282253968</v>
      </c>
      <c r="Z22" s="2">
        <v>1777</v>
      </c>
      <c r="AA22" s="2" t="s">
        <v>75</v>
      </c>
    </row>
    <row r="23" spans="1:27" ht="12.75">
      <c r="A23" s="4">
        <v>19</v>
      </c>
      <c r="B23" s="2">
        <v>33</v>
      </c>
      <c r="C23" s="2">
        <v>1300</v>
      </c>
      <c r="D23" s="2">
        <v>9</v>
      </c>
      <c r="E23" s="2">
        <v>12</v>
      </c>
      <c r="F23" s="2">
        <v>383</v>
      </c>
      <c r="G23" s="2"/>
      <c r="H23" s="2">
        <v>750</v>
      </c>
      <c r="I23" s="2">
        <v>1500</v>
      </c>
      <c r="K23" s="7">
        <f t="shared" si="8"/>
        <v>1.6467</v>
      </c>
      <c r="L23" s="13">
        <f t="shared" si="0"/>
        <v>56.55</v>
      </c>
      <c r="M23" s="8">
        <f t="shared" si="1"/>
        <v>0.2301672548718736</v>
      </c>
      <c r="N23" s="9">
        <f t="shared" si="2"/>
        <v>0.98712</v>
      </c>
      <c r="O23" s="9"/>
      <c r="P23" s="7">
        <f t="shared" si="3"/>
        <v>6.2773699999999995</v>
      </c>
      <c r="Q23" s="9">
        <f t="shared" si="4"/>
        <v>21.1575</v>
      </c>
      <c r="R23" s="9">
        <f t="shared" si="5"/>
        <v>31.230000000000004</v>
      </c>
      <c r="S23" s="9"/>
      <c r="T23" s="10">
        <f t="shared" si="6"/>
        <v>59.41398725487187</v>
      </c>
      <c r="U23" s="10">
        <f t="shared" si="9"/>
        <v>58.66487</v>
      </c>
      <c r="V23" s="11">
        <f t="shared" si="10"/>
        <v>0.6344211591198823</v>
      </c>
      <c r="X23" s="11">
        <f t="shared" si="11"/>
        <v>0.7277289836888331</v>
      </c>
      <c r="Y23">
        <f t="shared" si="7"/>
        <v>0.05008714378267891</v>
      </c>
      <c r="Z23" s="2">
        <v>2013</v>
      </c>
      <c r="AA23" s="2" t="s">
        <v>75</v>
      </c>
    </row>
    <row r="24" spans="1:27" ht="12.75">
      <c r="A24" s="4">
        <v>20</v>
      </c>
      <c r="B24" s="2">
        <v>78</v>
      </c>
      <c r="C24" s="2">
        <v>1400</v>
      </c>
      <c r="D24" s="2">
        <v>19</v>
      </c>
      <c r="E24" s="2">
        <v>31</v>
      </c>
      <c r="F24" s="2">
        <v>158</v>
      </c>
      <c r="G24" s="2"/>
      <c r="H24" s="2">
        <v>190</v>
      </c>
      <c r="I24" s="2">
        <v>3200</v>
      </c>
      <c r="K24" s="7">
        <f t="shared" si="8"/>
        <v>3.8922</v>
      </c>
      <c r="L24" s="13">
        <f t="shared" si="0"/>
        <v>60.9</v>
      </c>
      <c r="M24" s="8">
        <f t="shared" si="1"/>
        <v>0.4859086491739554</v>
      </c>
      <c r="N24" s="9">
        <f t="shared" si="2"/>
        <v>2.55006</v>
      </c>
      <c r="O24" s="9"/>
      <c r="P24" s="7">
        <f t="shared" si="3"/>
        <v>2.5896199999999996</v>
      </c>
      <c r="Q24" s="9">
        <f t="shared" si="4"/>
        <v>5.3599</v>
      </c>
      <c r="R24" s="9">
        <f t="shared" si="5"/>
        <v>66.62400000000001</v>
      </c>
      <c r="S24" s="9"/>
      <c r="T24" s="10">
        <f t="shared" si="6"/>
        <v>67.82816864917395</v>
      </c>
      <c r="U24" s="10">
        <f t="shared" si="9"/>
        <v>74.57352</v>
      </c>
      <c r="V24" s="11">
        <f t="shared" si="10"/>
        <v>-4.736847866631801</v>
      </c>
      <c r="X24" s="11">
        <f t="shared" si="11"/>
        <v>0.9191079370780819</v>
      </c>
      <c r="Y24">
        <f t="shared" si="7"/>
        <v>0.0551958273418023</v>
      </c>
      <c r="Z24" s="2">
        <v>2300</v>
      </c>
      <c r="AA24" s="2" t="s">
        <v>75</v>
      </c>
    </row>
    <row r="25" spans="1:27" ht="12.75">
      <c r="A25" s="4" t="s">
        <v>536</v>
      </c>
      <c r="B25" s="2">
        <v>160</v>
      </c>
      <c r="C25" s="2">
        <v>890</v>
      </c>
      <c r="D25" s="2">
        <v>10</v>
      </c>
      <c r="E25" s="2">
        <v>15</v>
      </c>
      <c r="F25" s="2">
        <v>81</v>
      </c>
      <c r="G25" s="2"/>
      <c r="H25" s="2">
        <v>120</v>
      </c>
      <c r="I25" s="2">
        <v>2500</v>
      </c>
      <c r="K25" s="7">
        <f t="shared" si="8"/>
        <v>7.984</v>
      </c>
      <c r="L25" s="13">
        <f t="shared" si="0"/>
        <v>38.714999999999996</v>
      </c>
      <c r="M25" s="8">
        <f t="shared" si="1"/>
        <v>0.25574139430208176</v>
      </c>
      <c r="N25" s="9">
        <f t="shared" si="2"/>
        <v>1.2339</v>
      </c>
      <c r="O25" s="9"/>
      <c r="P25" s="7">
        <f t="shared" si="3"/>
        <v>1.3275899999999998</v>
      </c>
      <c r="Q25" s="9">
        <f t="shared" si="4"/>
        <v>3.3851999999999998</v>
      </c>
      <c r="R25" s="9">
        <f t="shared" si="5"/>
        <v>52.050000000000004</v>
      </c>
      <c r="S25" s="9"/>
      <c r="T25" s="10">
        <f t="shared" si="6"/>
        <v>48.18864139430208</v>
      </c>
      <c r="U25" s="10">
        <f t="shared" si="9"/>
        <v>56.76279</v>
      </c>
      <c r="V25" s="11">
        <f t="shared" si="10"/>
        <v>-8.169634746080671</v>
      </c>
      <c r="X25" s="11">
        <f t="shared" si="11"/>
        <v>0.9195918309176679</v>
      </c>
      <c r="Y25">
        <f t="shared" si="7"/>
        <v>0.1329913049272079</v>
      </c>
      <c r="Z25" s="2">
        <v>2300</v>
      </c>
      <c r="AA25" s="2" t="s">
        <v>75</v>
      </c>
    </row>
    <row r="26" spans="1:27" ht="12.75">
      <c r="A26" s="4">
        <v>21</v>
      </c>
      <c r="B26" s="2">
        <v>39</v>
      </c>
      <c r="C26" s="2">
        <v>770</v>
      </c>
      <c r="D26" s="2">
        <v>4.6</v>
      </c>
      <c r="E26" s="2">
        <v>3</v>
      </c>
      <c r="F26" s="2">
        <v>128</v>
      </c>
      <c r="G26" s="2"/>
      <c r="H26" s="2">
        <v>67</v>
      </c>
      <c r="I26" s="2">
        <v>1600</v>
      </c>
      <c r="K26" s="7">
        <f t="shared" si="8"/>
        <v>1.9461</v>
      </c>
      <c r="L26" s="13">
        <f t="shared" si="0"/>
        <v>33.495</v>
      </c>
      <c r="M26" s="8">
        <f t="shared" si="1"/>
        <v>0.1176410413789576</v>
      </c>
      <c r="N26" s="9">
        <f t="shared" si="2"/>
        <v>0.24678</v>
      </c>
      <c r="O26" s="9"/>
      <c r="P26" s="7">
        <f t="shared" si="3"/>
        <v>2.09792</v>
      </c>
      <c r="Q26" s="9">
        <f t="shared" si="4"/>
        <v>1.89007</v>
      </c>
      <c r="R26" s="9">
        <f t="shared" si="5"/>
        <v>33.312000000000005</v>
      </c>
      <c r="S26" s="9"/>
      <c r="T26" s="10">
        <f t="shared" si="6"/>
        <v>35.80552104137896</v>
      </c>
      <c r="U26" s="10">
        <f t="shared" si="9"/>
        <v>37.29999000000001</v>
      </c>
      <c r="V26" s="11">
        <f t="shared" si="10"/>
        <v>-2.0442630621584104</v>
      </c>
      <c r="X26" s="11">
        <f t="shared" si="11"/>
        <v>0.9465856645189623</v>
      </c>
      <c r="Y26">
        <f t="shared" si="7"/>
        <v>0.0551958273418023</v>
      </c>
      <c r="Z26" s="2">
        <v>2597</v>
      </c>
      <c r="AA26" s="2" t="s">
        <v>75</v>
      </c>
    </row>
    <row r="27" spans="1:27" ht="12.75">
      <c r="A27" s="4">
        <v>22</v>
      </c>
      <c r="B27" s="2">
        <v>98</v>
      </c>
      <c r="C27" s="2">
        <v>740</v>
      </c>
      <c r="D27" s="2">
        <v>8.2</v>
      </c>
      <c r="E27" s="2">
        <v>25</v>
      </c>
      <c r="F27" s="2">
        <v>51</v>
      </c>
      <c r="G27" s="2"/>
      <c r="H27" s="2">
        <v>60</v>
      </c>
      <c r="I27" s="2">
        <v>1900</v>
      </c>
      <c r="K27" s="7">
        <f t="shared" si="8"/>
        <v>4.8902</v>
      </c>
      <c r="L27" s="13">
        <f t="shared" si="0"/>
        <v>32.19</v>
      </c>
      <c r="M27" s="8">
        <f t="shared" si="1"/>
        <v>0.20970794332770704</v>
      </c>
      <c r="N27" s="9">
        <f t="shared" si="2"/>
        <v>2.0564999999999998</v>
      </c>
      <c r="O27" s="9"/>
      <c r="P27" s="7">
        <f t="shared" si="3"/>
        <v>0.8358899999999999</v>
      </c>
      <c r="Q27" s="9">
        <f t="shared" si="4"/>
        <v>1.6925999999999999</v>
      </c>
      <c r="R27" s="9">
        <f t="shared" si="5"/>
        <v>39.558</v>
      </c>
      <c r="S27" s="9"/>
      <c r="T27" s="10">
        <f t="shared" si="6"/>
        <v>39.346407943327705</v>
      </c>
      <c r="U27" s="10">
        <f t="shared" si="9"/>
        <v>42.08649</v>
      </c>
      <c r="V27" s="11">
        <f t="shared" si="10"/>
        <v>-3.3648342695346805</v>
      </c>
      <c r="X27" s="11">
        <f t="shared" si="11"/>
        <v>0.9500451559207381</v>
      </c>
      <c r="Y27">
        <f t="shared" si="7"/>
        <v>0.11002020329282176</v>
      </c>
      <c r="Z27" s="2">
        <v>2520</v>
      </c>
      <c r="AA27" s="2" t="s">
        <v>75</v>
      </c>
    </row>
    <row r="28" spans="1:27" ht="12.75">
      <c r="A28" s="4" t="s">
        <v>27</v>
      </c>
      <c r="B28" s="2">
        <v>160</v>
      </c>
      <c r="C28" s="2">
        <v>690</v>
      </c>
      <c r="D28" s="2">
        <v>8.2</v>
      </c>
      <c r="E28" s="2">
        <v>23</v>
      </c>
      <c r="F28" s="2">
        <v>57</v>
      </c>
      <c r="G28" s="2"/>
      <c r="H28" s="2">
        <v>83</v>
      </c>
      <c r="I28" s="2">
        <v>2000</v>
      </c>
      <c r="K28" s="7">
        <f t="shared" si="8"/>
        <v>7.984</v>
      </c>
      <c r="L28" s="13">
        <f t="shared" si="0"/>
        <v>30.014999999999997</v>
      </c>
      <c r="M28" s="8">
        <f t="shared" si="1"/>
        <v>0.20970794332770704</v>
      </c>
      <c r="N28" s="9">
        <f t="shared" si="2"/>
        <v>1.89198</v>
      </c>
      <c r="O28" s="9"/>
      <c r="P28" s="7">
        <f t="shared" si="3"/>
        <v>0.9342299999999999</v>
      </c>
      <c r="Q28" s="9">
        <f t="shared" si="4"/>
        <v>2.34143</v>
      </c>
      <c r="R28" s="9">
        <f t="shared" si="5"/>
        <v>41.64</v>
      </c>
      <c r="S28" s="9"/>
      <c r="T28" s="10">
        <f t="shared" si="6"/>
        <v>40.1006879433277</v>
      </c>
      <c r="U28" s="10">
        <f t="shared" si="9"/>
        <v>44.91566</v>
      </c>
      <c r="V28" s="11">
        <f t="shared" si="10"/>
        <v>-5.663583737897077</v>
      </c>
      <c r="X28" s="11">
        <f t="shared" si="11"/>
        <v>0.9276363307076831</v>
      </c>
      <c r="Y28">
        <f t="shared" si="7"/>
        <v>0.16088989198774786</v>
      </c>
      <c r="Z28" s="2">
        <v>2520</v>
      </c>
      <c r="AA28" s="2" t="s">
        <v>75</v>
      </c>
    </row>
    <row r="29" spans="1:27" ht="12.75">
      <c r="A29" s="4">
        <v>23</v>
      </c>
      <c r="B29" s="2">
        <v>1.3</v>
      </c>
      <c r="C29" s="2">
        <v>120</v>
      </c>
      <c r="D29" s="2">
        <v>0.7</v>
      </c>
      <c r="E29" s="2">
        <v>0.06</v>
      </c>
      <c r="F29" s="2">
        <v>176</v>
      </c>
      <c r="G29" s="2">
        <v>26</v>
      </c>
      <c r="H29" s="2">
        <v>23</v>
      </c>
      <c r="I29" s="2">
        <v>37</v>
      </c>
      <c r="K29" s="7">
        <f t="shared" si="8"/>
        <v>0.06487</v>
      </c>
      <c r="L29" s="13">
        <f t="shared" si="0"/>
        <v>5.22</v>
      </c>
      <c r="M29" s="8">
        <f t="shared" si="1"/>
        <v>0.017901897601145723</v>
      </c>
      <c r="N29" s="9">
        <f t="shared" si="2"/>
        <v>0.0049356</v>
      </c>
      <c r="O29" s="9"/>
      <c r="P29" s="7">
        <f t="shared" si="3"/>
        <v>2.8846399999999996</v>
      </c>
      <c r="Q29" s="9">
        <f t="shared" si="4"/>
        <v>0.64883</v>
      </c>
      <c r="R29" s="9">
        <f t="shared" si="5"/>
        <v>0.77034</v>
      </c>
      <c r="S29" s="9"/>
      <c r="T29" s="10">
        <f t="shared" si="6"/>
        <v>5.307707497601145</v>
      </c>
      <c r="U29" s="10">
        <f t="shared" si="9"/>
        <v>4.3038099999999995</v>
      </c>
      <c r="V29" s="11">
        <f t="shared" si="10"/>
        <v>10.444734641035607</v>
      </c>
      <c r="X29" s="11">
        <f t="shared" si="11"/>
        <v>0.8894447445231843</v>
      </c>
      <c r="Y29">
        <f t="shared" si="7"/>
        <v>0.07766908921109661</v>
      </c>
      <c r="Z29" s="2">
        <v>555</v>
      </c>
      <c r="AA29" s="2" t="s">
        <v>75</v>
      </c>
    </row>
    <row r="30" spans="1:27" ht="12.75">
      <c r="A30" s="4">
        <v>24</v>
      </c>
      <c r="B30" s="2">
        <v>14</v>
      </c>
      <c r="C30" s="2">
        <v>290</v>
      </c>
      <c r="D30" s="2">
        <v>2.7</v>
      </c>
      <c r="E30" s="2">
        <v>8.1</v>
      </c>
      <c r="F30" s="2">
        <v>327</v>
      </c>
      <c r="G30" s="2"/>
      <c r="H30" s="2">
        <v>38</v>
      </c>
      <c r="I30" s="2">
        <v>390</v>
      </c>
      <c r="K30" s="7">
        <f t="shared" si="8"/>
        <v>0.6986</v>
      </c>
      <c r="L30" s="13">
        <f t="shared" si="0"/>
        <v>12.614999999999998</v>
      </c>
      <c r="M30" s="8">
        <f t="shared" si="1"/>
        <v>0.06905017646156208</v>
      </c>
      <c r="N30" s="9">
        <f t="shared" si="2"/>
        <v>0.666306</v>
      </c>
      <c r="O30" s="9"/>
      <c r="P30" s="7">
        <f t="shared" si="3"/>
        <v>5.3595299999999995</v>
      </c>
      <c r="Q30" s="9">
        <f t="shared" si="4"/>
        <v>1.07198</v>
      </c>
      <c r="R30" s="9">
        <f t="shared" si="5"/>
        <v>8.119800000000001</v>
      </c>
      <c r="S30" s="9"/>
      <c r="T30" s="10">
        <f t="shared" si="6"/>
        <v>14.048956176461562</v>
      </c>
      <c r="U30" s="10">
        <f t="shared" si="9"/>
        <v>14.55131</v>
      </c>
      <c r="V30" s="11">
        <f t="shared" si="10"/>
        <v>-1.7564655532887423</v>
      </c>
      <c r="X30" s="11">
        <f t="shared" si="11"/>
        <v>0.9216788509956177</v>
      </c>
      <c r="Y30">
        <f t="shared" si="7"/>
        <v>0.07922072031207474</v>
      </c>
      <c r="Z30" s="2">
        <v>2682</v>
      </c>
      <c r="AA30" s="2" t="s">
        <v>75</v>
      </c>
    </row>
    <row r="31" spans="1:27" ht="12.75">
      <c r="A31" s="4">
        <v>25</v>
      </c>
      <c r="B31" s="2">
        <v>14</v>
      </c>
      <c r="C31" s="2">
        <v>54</v>
      </c>
      <c r="D31" s="2">
        <v>2.1</v>
      </c>
      <c r="E31" s="2">
        <v>5.9</v>
      </c>
      <c r="F31" s="2">
        <v>156</v>
      </c>
      <c r="G31" s="2">
        <v>7</v>
      </c>
      <c r="H31" s="2">
        <v>10</v>
      </c>
      <c r="I31" s="2">
        <v>21</v>
      </c>
      <c r="K31" s="7">
        <f t="shared" si="8"/>
        <v>0.6986</v>
      </c>
      <c r="L31" s="13">
        <f t="shared" si="0"/>
        <v>2.3489999999999998</v>
      </c>
      <c r="M31" s="8">
        <f t="shared" si="1"/>
        <v>0.05370569280343718</v>
      </c>
      <c r="N31" s="9">
        <f t="shared" si="2"/>
        <v>0.48533400000000004</v>
      </c>
      <c r="O31" s="9"/>
      <c r="P31" s="7">
        <f t="shared" si="3"/>
        <v>2.55684</v>
      </c>
      <c r="Q31" s="9">
        <f t="shared" si="4"/>
        <v>0.2821</v>
      </c>
      <c r="R31" s="9">
        <f t="shared" si="5"/>
        <v>0.43722000000000005</v>
      </c>
      <c r="S31" s="9"/>
      <c r="T31" s="10">
        <f t="shared" si="6"/>
        <v>3.5866396928034368</v>
      </c>
      <c r="U31" s="10">
        <f t="shared" si="9"/>
        <v>3.27616</v>
      </c>
      <c r="V31" s="11">
        <f t="shared" si="10"/>
        <v>4.524096676302767</v>
      </c>
      <c r="X31" s="11">
        <f t="shared" si="11"/>
        <v>0.892782486412527</v>
      </c>
      <c r="Y31">
        <f t="shared" si="7"/>
        <v>0.6150622457783803</v>
      </c>
      <c r="Z31" s="2">
        <v>702</v>
      </c>
      <c r="AA31" s="2" t="s">
        <v>75</v>
      </c>
    </row>
    <row r="32" spans="1:27" ht="12.75">
      <c r="A32" s="4" t="s">
        <v>28</v>
      </c>
      <c r="B32" s="2">
        <v>5</v>
      </c>
      <c r="C32" s="2">
        <v>60</v>
      </c>
      <c r="D32" s="2">
        <v>1</v>
      </c>
      <c r="E32" s="2">
        <v>1.6</v>
      </c>
      <c r="F32" s="2">
        <v>117</v>
      </c>
      <c r="G32" s="2">
        <v>10</v>
      </c>
      <c r="H32" s="2">
        <v>8.3</v>
      </c>
      <c r="I32" s="2">
        <v>23</v>
      </c>
      <c r="K32" s="7">
        <f t="shared" si="8"/>
        <v>0.2495</v>
      </c>
      <c r="L32" s="13">
        <f t="shared" si="0"/>
        <v>2.61</v>
      </c>
      <c r="M32" s="8">
        <f t="shared" si="1"/>
        <v>0.025574139430208177</v>
      </c>
      <c r="N32" s="9">
        <f t="shared" si="2"/>
        <v>0.131616</v>
      </c>
      <c r="O32" s="9"/>
      <c r="P32" s="7">
        <f t="shared" si="3"/>
        <v>1.9176299999999997</v>
      </c>
      <c r="Q32" s="9">
        <f t="shared" si="4"/>
        <v>0.23414300000000002</v>
      </c>
      <c r="R32" s="9">
        <f t="shared" si="5"/>
        <v>0.47886000000000006</v>
      </c>
      <c r="S32" s="9"/>
      <c r="T32" s="10">
        <f t="shared" si="6"/>
        <v>3.016690139430208</v>
      </c>
      <c r="U32" s="10">
        <f t="shared" si="9"/>
        <v>2.630633</v>
      </c>
      <c r="V32" s="11">
        <f t="shared" si="10"/>
        <v>6.83610854025186</v>
      </c>
      <c r="X32" s="11">
        <f t="shared" si="11"/>
        <v>0.917675377081954</v>
      </c>
      <c r="Y32">
        <f t="shared" si="7"/>
        <v>0.342550387171179</v>
      </c>
      <c r="Z32" s="2">
        <v>702</v>
      </c>
      <c r="AA32" s="2" t="s">
        <v>75</v>
      </c>
    </row>
    <row r="33" spans="1:27" ht="12.75">
      <c r="A33" s="4">
        <v>26</v>
      </c>
      <c r="B33" s="2">
        <v>1</v>
      </c>
      <c r="C33" s="2">
        <v>110</v>
      </c>
      <c r="D33" s="2">
        <v>0.4</v>
      </c>
      <c r="E33" s="2">
        <v>0.04</v>
      </c>
      <c r="F33" s="2">
        <v>143</v>
      </c>
      <c r="G33" s="2">
        <v>30</v>
      </c>
      <c r="H33" s="2">
        <v>4.2</v>
      </c>
      <c r="I33" s="2">
        <v>52</v>
      </c>
      <c r="K33" s="7">
        <f t="shared" si="8"/>
        <v>0.0499</v>
      </c>
      <c r="L33" s="13">
        <f t="shared" si="0"/>
        <v>4.784999999999999</v>
      </c>
      <c r="M33" s="8">
        <f t="shared" si="1"/>
        <v>0.010229655772083271</v>
      </c>
      <c r="N33" s="9">
        <f t="shared" si="2"/>
        <v>0.0032904</v>
      </c>
      <c r="O33" s="9"/>
      <c r="P33" s="7">
        <f t="shared" si="3"/>
        <v>2.3437699999999997</v>
      </c>
      <c r="Q33" s="9">
        <f t="shared" si="4"/>
        <v>0.118482</v>
      </c>
      <c r="R33" s="9">
        <f t="shared" si="5"/>
        <v>1.08264</v>
      </c>
      <c r="S33" s="9"/>
      <c r="T33" s="10">
        <f t="shared" si="6"/>
        <v>4.848420055772083</v>
      </c>
      <c r="U33" s="10">
        <f t="shared" si="9"/>
        <v>3.544892</v>
      </c>
      <c r="V33" s="11">
        <f t="shared" si="10"/>
        <v>15.530556318058572</v>
      </c>
      <c r="X33" s="11">
        <f t="shared" si="11"/>
        <v>0.9758371704025832</v>
      </c>
      <c r="Y33">
        <f t="shared" si="7"/>
        <v>0.044060253942465606</v>
      </c>
      <c r="Z33" s="2">
        <v>1992</v>
      </c>
      <c r="AA33" s="2" t="s">
        <v>75</v>
      </c>
    </row>
    <row r="34" spans="1:27" ht="12.75">
      <c r="A34" s="4" t="s">
        <v>29</v>
      </c>
      <c r="B34" s="2">
        <v>2.6</v>
      </c>
      <c r="C34" s="2">
        <v>110</v>
      </c>
      <c r="D34" s="2">
        <v>0.6</v>
      </c>
      <c r="E34" s="2">
        <v>0.16</v>
      </c>
      <c r="F34" s="2">
        <v>176</v>
      </c>
      <c r="G34" s="2">
        <v>34</v>
      </c>
      <c r="H34" s="2">
        <v>4.1</v>
      </c>
      <c r="I34" s="2">
        <v>35</v>
      </c>
      <c r="K34" s="7">
        <f t="shared" si="8"/>
        <v>0.12974</v>
      </c>
      <c r="L34" s="13">
        <f t="shared" si="0"/>
        <v>4.784999999999999</v>
      </c>
      <c r="M34" s="8">
        <f t="shared" si="1"/>
        <v>0.015344483658124906</v>
      </c>
      <c r="N34" s="9">
        <f aca="true" t="shared" si="12" ref="N34:N57">N(E34)*0.08226</f>
        <v>0.0131616</v>
      </c>
      <c r="O34" s="9"/>
      <c r="P34" s="7">
        <f t="shared" si="3"/>
        <v>2.8846399999999996</v>
      </c>
      <c r="Q34" s="9">
        <f t="shared" si="4"/>
        <v>0.11566099999999999</v>
      </c>
      <c r="R34" s="9">
        <f aca="true" t="shared" si="13" ref="R34:R57">N(I34)*0.02082</f>
        <v>0.7287</v>
      </c>
      <c r="S34" s="9"/>
      <c r="T34" s="10">
        <f t="shared" si="6"/>
        <v>4.943246083658124</v>
      </c>
      <c r="U34" s="10">
        <f t="shared" si="9"/>
        <v>3.7290009999999993</v>
      </c>
      <c r="V34" s="11">
        <f t="shared" si="10"/>
        <v>14.001504707427367</v>
      </c>
      <c r="X34" s="11">
        <f t="shared" si="11"/>
        <v>0.9763988980262049</v>
      </c>
      <c r="Y34">
        <f t="shared" si="7"/>
        <v>0.15113461628069522</v>
      </c>
      <c r="Z34" s="2">
        <v>1992</v>
      </c>
      <c r="AA34" s="2" t="s">
        <v>75</v>
      </c>
    </row>
    <row r="35" spans="1:27" ht="12.75">
      <c r="A35" s="4" t="s">
        <v>30</v>
      </c>
      <c r="B35" s="2">
        <v>0.98</v>
      </c>
      <c r="C35" s="2">
        <v>120</v>
      </c>
      <c r="D35" s="2">
        <v>0.4</v>
      </c>
      <c r="E35" s="2">
        <v>0.09</v>
      </c>
      <c r="F35" s="2">
        <v>159</v>
      </c>
      <c r="G35" s="2">
        <v>43</v>
      </c>
      <c r="H35" s="2">
        <v>3.9</v>
      </c>
      <c r="I35" s="2">
        <v>48</v>
      </c>
      <c r="K35" s="7">
        <f t="shared" si="8"/>
        <v>0.048902</v>
      </c>
      <c r="L35" s="13">
        <f t="shared" si="0"/>
        <v>5.22</v>
      </c>
      <c r="M35" s="8">
        <f t="shared" si="1"/>
        <v>0.010229655772083271</v>
      </c>
      <c r="N35" s="9">
        <f t="shared" si="12"/>
        <v>0.0074034</v>
      </c>
      <c r="O35" s="9"/>
      <c r="P35" s="7">
        <f t="shared" si="3"/>
        <v>2.60601</v>
      </c>
      <c r="Q35" s="9">
        <f t="shared" si="4"/>
        <v>0.11001899999999999</v>
      </c>
      <c r="R35" s="9">
        <f t="shared" si="13"/>
        <v>0.99936</v>
      </c>
      <c r="S35" s="9"/>
      <c r="T35" s="10">
        <f t="shared" si="6"/>
        <v>5.286535055772084</v>
      </c>
      <c r="U35" s="10">
        <f t="shared" si="9"/>
        <v>3.715389</v>
      </c>
      <c r="V35" s="11">
        <f t="shared" si="10"/>
        <v>17.45344713016831</v>
      </c>
      <c r="X35" s="11">
        <f t="shared" si="11"/>
        <v>0.9793586101663052</v>
      </c>
      <c r="Y35">
        <f t="shared" si="7"/>
        <v>0.04665055110268235</v>
      </c>
      <c r="Z35" s="2">
        <v>1992</v>
      </c>
      <c r="AA35" s="2" t="s">
        <v>75</v>
      </c>
    </row>
    <row r="36" spans="1:27" ht="12.75">
      <c r="A36" s="4">
        <v>27</v>
      </c>
      <c r="B36" s="2">
        <v>0.8</v>
      </c>
      <c r="C36" s="2">
        <v>81</v>
      </c>
      <c r="D36" s="2">
        <v>0.3</v>
      </c>
      <c r="E36" s="2">
        <v>0.04</v>
      </c>
      <c r="F36" s="2">
        <v>156</v>
      </c>
      <c r="G36" s="2">
        <v>34</v>
      </c>
      <c r="H36" s="2">
        <v>1.1</v>
      </c>
      <c r="I36" s="2">
        <v>9.8</v>
      </c>
      <c r="K36" s="7">
        <f t="shared" si="8"/>
        <v>0.039920000000000004</v>
      </c>
      <c r="L36" s="13">
        <f t="shared" si="0"/>
        <v>3.5235</v>
      </c>
      <c r="M36" s="8">
        <f t="shared" si="1"/>
        <v>0.007672241829062453</v>
      </c>
      <c r="N36" s="9">
        <f t="shared" si="12"/>
        <v>0.0032904</v>
      </c>
      <c r="O36" s="9"/>
      <c r="P36" s="7">
        <f t="shared" si="3"/>
        <v>2.55684</v>
      </c>
      <c r="Q36" s="9">
        <f t="shared" si="4"/>
        <v>0.031031000000000003</v>
      </c>
      <c r="R36" s="9">
        <f t="shared" si="13"/>
        <v>0.20403600000000002</v>
      </c>
      <c r="S36" s="9"/>
      <c r="T36" s="10">
        <f t="shared" si="6"/>
        <v>3.5743826418290623</v>
      </c>
      <c r="U36" s="10">
        <f t="shared" si="9"/>
        <v>2.7919069999999997</v>
      </c>
      <c r="V36" s="11">
        <f t="shared" si="10"/>
        <v>12.290921177822096</v>
      </c>
      <c r="X36" s="11">
        <f t="shared" si="11"/>
        <v>0.9912700156504473</v>
      </c>
      <c r="Y36">
        <f t="shared" si="7"/>
        <v>0.1636360655200118</v>
      </c>
      <c r="Z36" s="2">
        <v>1912</v>
      </c>
      <c r="AA36" s="2" t="s">
        <v>75</v>
      </c>
    </row>
    <row r="37" spans="1:27" ht="12.75">
      <c r="A37" s="4" t="s">
        <v>31</v>
      </c>
      <c r="B37" s="2">
        <v>0.9</v>
      </c>
      <c r="C37" s="2">
        <v>88</v>
      </c>
      <c r="D37" s="2">
        <v>0.3</v>
      </c>
      <c r="E37" s="2" t="s">
        <v>41</v>
      </c>
      <c r="F37" s="2">
        <v>166</v>
      </c>
      <c r="G37" s="2">
        <v>29</v>
      </c>
      <c r="H37" s="2">
        <v>0.8</v>
      </c>
      <c r="I37" s="2">
        <v>10</v>
      </c>
      <c r="K37" s="7">
        <f t="shared" si="8"/>
        <v>0.04491</v>
      </c>
      <c r="L37" s="13">
        <f t="shared" si="0"/>
        <v>3.828</v>
      </c>
      <c r="M37" s="8">
        <f t="shared" si="1"/>
        <v>0.007672241829062453</v>
      </c>
      <c r="N37" s="9">
        <f t="shared" si="12"/>
        <v>0</v>
      </c>
      <c r="O37" s="9"/>
      <c r="P37" s="7">
        <f t="shared" si="3"/>
        <v>2.7207399999999997</v>
      </c>
      <c r="Q37" s="9">
        <f t="shared" si="4"/>
        <v>0.022568</v>
      </c>
      <c r="R37" s="9">
        <f t="shared" si="13"/>
        <v>0.20820000000000002</v>
      </c>
      <c r="S37" s="9"/>
      <c r="T37" s="10">
        <f t="shared" si="6"/>
        <v>3.880582241829062</v>
      </c>
      <c r="U37" s="10">
        <f t="shared" si="9"/>
        <v>2.951508</v>
      </c>
      <c r="V37" s="11">
        <f t="shared" si="10"/>
        <v>13.598682232574458</v>
      </c>
      <c r="X37" s="11">
        <f t="shared" si="11"/>
        <v>0.9941390464991139</v>
      </c>
      <c r="Y37">
        <f t="shared" si="7"/>
        <v>0.17743273675477064</v>
      </c>
      <c r="Z37" s="2">
        <v>1912</v>
      </c>
      <c r="AA37" s="2" t="s">
        <v>75</v>
      </c>
    </row>
    <row r="38" spans="1:27" ht="12.75">
      <c r="A38" s="4">
        <v>28</v>
      </c>
      <c r="B38" s="2">
        <v>1.8</v>
      </c>
      <c r="C38" s="2">
        <v>130</v>
      </c>
      <c r="D38" s="2">
        <v>0.9</v>
      </c>
      <c r="E38" s="2">
        <v>0.2</v>
      </c>
      <c r="F38" s="2">
        <v>170</v>
      </c>
      <c r="G38" s="2">
        <v>36</v>
      </c>
      <c r="H38" s="2">
        <v>28</v>
      </c>
      <c r="I38" s="2">
        <v>71</v>
      </c>
      <c r="K38" s="7">
        <f t="shared" si="8"/>
        <v>0.08982</v>
      </c>
      <c r="L38" s="13">
        <f t="shared" si="0"/>
        <v>5.654999999999999</v>
      </c>
      <c r="M38" s="8">
        <f t="shared" si="1"/>
        <v>0.02301672548718736</v>
      </c>
      <c r="N38" s="9">
        <f t="shared" si="12"/>
        <v>0.016452</v>
      </c>
      <c r="O38" s="9"/>
      <c r="P38" s="7">
        <f t="shared" si="3"/>
        <v>2.7862999999999998</v>
      </c>
      <c r="Q38" s="9">
        <f t="shared" si="4"/>
        <v>0.7898799999999999</v>
      </c>
      <c r="R38" s="9">
        <f t="shared" si="13"/>
        <v>1.47822</v>
      </c>
      <c r="S38" s="9"/>
      <c r="T38" s="10">
        <f t="shared" si="6"/>
        <v>5.784288725487186</v>
      </c>
      <c r="U38" s="10">
        <f t="shared" si="9"/>
        <v>5.0544</v>
      </c>
      <c r="V38" s="11">
        <f t="shared" si="10"/>
        <v>6.734105425233329</v>
      </c>
      <c r="X38" s="11">
        <f t="shared" si="11"/>
        <v>0.8774406971115055</v>
      </c>
      <c r="Y38">
        <f t="shared" si="7"/>
        <v>0.05728170199739802</v>
      </c>
      <c r="Z38" s="2">
        <v>2034</v>
      </c>
      <c r="AA38" s="2" t="s">
        <v>75</v>
      </c>
    </row>
    <row r="39" spans="1:27" ht="12.75">
      <c r="A39" s="4" t="s">
        <v>32</v>
      </c>
      <c r="B39" s="2">
        <v>3.1</v>
      </c>
      <c r="C39" s="2">
        <v>190</v>
      </c>
      <c r="D39" s="2">
        <v>1.2</v>
      </c>
      <c r="E39" s="2">
        <v>0.46</v>
      </c>
      <c r="F39" s="2">
        <v>164</v>
      </c>
      <c r="G39" s="2">
        <v>38</v>
      </c>
      <c r="H39" s="2">
        <v>64</v>
      </c>
      <c r="I39" s="2">
        <v>170</v>
      </c>
      <c r="K39" s="7">
        <f t="shared" si="8"/>
        <v>0.15469</v>
      </c>
      <c r="L39" s="13">
        <f t="shared" si="0"/>
        <v>8.264999999999999</v>
      </c>
      <c r="M39" s="8">
        <f t="shared" si="1"/>
        <v>0.030688967316249812</v>
      </c>
      <c r="N39" s="9">
        <f t="shared" si="12"/>
        <v>0.0378396</v>
      </c>
      <c r="O39" s="9"/>
      <c r="P39" s="7">
        <f t="shared" si="3"/>
        <v>2.68796</v>
      </c>
      <c r="Q39" s="9">
        <f t="shared" si="4"/>
        <v>1.80544</v>
      </c>
      <c r="R39" s="9">
        <f t="shared" si="13"/>
        <v>3.5394</v>
      </c>
      <c r="S39" s="9"/>
      <c r="T39" s="10">
        <f t="shared" si="6"/>
        <v>8.488218567316249</v>
      </c>
      <c r="U39" s="10">
        <f t="shared" si="9"/>
        <v>8.0328</v>
      </c>
      <c r="V39" s="11">
        <f t="shared" si="10"/>
        <v>2.756601025902904</v>
      </c>
      <c r="X39" s="11">
        <f t="shared" si="11"/>
        <v>0.8207188563756898</v>
      </c>
      <c r="Y39">
        <f t="shared" si="7"/>
        <v>0.04187499492432507</v>
      </c>
      <c r="Z39" s="2">
        <v>2034</v>
      </c>
      <c r="AA39" s="2" t="s">
        <v>75</v>
      </c>
    </row>
    <row r="40" spans="1:27" ht="12.75">
      <c r="A40" s="4" t="s">
        <v>33</v>
      </c>
      <c r="B40" s="2">
        <v>2.1</v>
      </c>
      <c r="C40" s="2">
        <v>160</v>
      </c>
      <c r="D40" s="2">
        <v>0.9</v>
      </c>
      <c r="E40" s="2">
        <v>0.37</v>
      </c>
      <c r="F40" s="2">
        <v>171</v>
      </c>
      <c r="G40" s="2">
        <v>364</v>
      </c>
      <c r="H40" s="2">
        <v>37</v>
      </c>
      <c r="I40" s="2">
        <v>90</v>
      </c>
      <c r="K40" s="7">
        <f t="shared" si="8"/>
        <v>0.10479000000000001</v>
      </c>
      <c r="L40" s="13">
        <f t="shared" si="0"/>
        <v>6.959999999999999</v>
      </c>
      <c r="M40" s="8">
        <f t="shared" si="1"/>
        <v>0.02301672548718736</v>
      </c>
      <c r="N40" s="9">
        <f t="shared" si="12"/>
        <v>0.0304362</v>
      </c>
      <c r="O40" s="9"/>
      <c r="P40" s="7">
        <f t="shared" si="3"/>
        <v>2.8026899999999997</v>
      </c>
      <c r="Q40" s="9">
        <f t="shared" si="4"/>
        <v>1.0437699999999999</v>
      </c>
      <c r="R40" s="9">
        <f t="shared" si="13"/>
        <v>1.8738000000000001</v>
      </c>
      <c r="S40" s="9"/>
      <c r="T40" s="10">
        <f t="shared" si="6"/>
        <v>7.118242925487187</v>
      </c>
      <c r="U40" s="10">
        <f t="shared" si="9"/>
        <v>5.72026</v>
      </c>
      <c r="V40" s="11">
        <f t="shared" si="10"/>
        <v>10.888987085183356</v>
      </c>
      <c r="X40" s="11">
        <f t="shared" si="11"/>
        <v>0.8695902056156036</v>
      </c>
      <c r="Y40">
        <f t="shared" si="7"/>
        <v>0.052961957757797225</v>
      </c>
      <c r="Z40" s="2">
        <v>2034</v>
      </c>
      <c r="AA40" s="2" t="s">
        <v>75</v>
      </c>
    </row>
    <row r="41" spans="1:27" ht="12.75">
      <c r="A41" s="4">
        <v>29</v>
      </c>
      <c r="B41" s="2">
        <v>0.73</v>
      </c>
      <c r="C41" s="2">
        <v>110</v>
      </c>
      <c r="D41" s="2">
        <v>0.4</v>
      </c>
      <c r="E41" s="2">
        <v>0.03</v>
      </c>
      <c r="F41" s="2">
        <v>200</v>
      </c>
      <c r="G41" s="2">
        <v>36</v>
      </c>
      <c r="H41" s="2">
        <v>2.5</v>
      </c>
      <c r="I41" s="2">
        <v>24</v>
      </c>
      <c r="K41" s="7">
        <f t="shared" si="8"/>
        <v>0.036427</v>
      </c>
      <c r="L41" s="13">
        <f t="shared" si="0"/>
        <v>4.784999999999999</v>
      </c>
      <c r="M41" s="8">
        <f t="shared" si="1"/>
        <v>0.010229655772083271</v>
      </c>
      <c r="N41" s="9">
        <f t="shared" si="12"/>
        <v>0.0024678</v>
      </c>
      <c r="O41" s="9"/>
      <c r="P41" s="7">
        <f t="shared" si="3"/>
        <v>3.2779999999999996</v>
      </c>
      <c r="Q41" s="9">
        <f t="shared" si="4"/>
        <v>0.070525</v>
      </c>
      <c r="R41" s="9">
        <f t="shared" si="13"/>
        <v>0.49968</v>
      </c>
      <c r="S41" s="9"/>
      <c r="T41" s="10">
        <f t="shared" si="6"/>
        <v>4.834124455772082</v>
      </c>
      <c r="U41" s="10">
        <f t="shared" si="9"/>
        <v>3.8482049999999997</v>
      </c>
      <c r="V41" s="11">
        <f t="shared" si="10"/>
        <v>11.355471602343258</v>
      </c>
      <c r="X41" s="11">
        <f t="shared" si="11"/>
        <v>0.9854753090551486</v>
      </c>
      <c r="Y41">
        <f t="shared" si="7"/>
        <v>0.0679472567976169</v>
      </c>
      <c r="Z41" s="2">
        <v>1912</v>
      </c>
      <c r="AA41" s="2" t="s">
        <v>75</v>
      </c>
    </row>
    <row r="42" spans="1:27" ht="12.75">
      <c r="A42" s="4" t="s">
        <v>34</v>
      </c>
      <c r="B42" s="2">
        <v>0.86</v>
      </c>
      <c r="C42" s="2">
        <v>120</v>
      </c>
      <c r="D42" s="2">
        <v>0.5</v>
      </c>
      <c r="E42" s="2" t="s">
        <v>41</v>
      </c>
      <c r="F42" s="2">
        <v>193</v>
      </c>
      <c r="G42" s="2">
        <v>38</v>
      </c>
      <c r="H42" s="2">
        <v>3</v>
      </c>
      <c r="I42" s="2">
        <v>22</v>
      </c>
      <c r="K42" s="7">
        <f t="shared" si="8"/>
        <v>0.042914</v>
      </c>
      <c r="L42" s="13">
        <f t="shared" si="0"/>
        <v>5.22</v>
      </c>
      <c r="M42" s="8">
        <f t="shared" si="1"/>
        <v>0.012787069715104089</v>
      </c>
      <c r="N42" s="9">
        <f t="shared" si="12"/>
        <v>0</v>
      </c>
      <c r="O42" s="9"/>
      <c r="P42" s="7">
        <f t="shared" si="3"/>
        <v>3.16327</v>
      </c>
      <c r="Q42" s="9">
        <f t="shared" si="4"/>
        <v>0.08463</v>
      </c>
      <c r="R42" s="9">
        <f t="shared" si="13"/>
        <v>0.45804000000000006</v>
      </c>
      <c r="S42" s="9"/>
      <c r="T42" s="10">
        <f t="shared" si="6"/>
        <v>5.275701069715104</v>
      </c>
      <c r="U42" s="10">
        <f t="shared" si="9"/>
        <v>3.70594</v>
      </c>
      <c r="V42" s="11">
        <f t="shared" si="10"/>
        <v>17.47744156697743</v>
      </c>
      <c r="X42" s="11">
        <f t="shared" si="11"/>
        <v>0.984046012634246</v>
      </c>
      <c r="Y42">
        <f t="shared" si="7"/>
        <v>0.08566455203471776</v>
      </c>
      <c r="Z42" s="2">
        <v>1912</v>
      </c>
      <c r="AA42" s="2" t="s">
        <v>75</v>
      </c>
    </row>
    <row r="43" spans="1:27" ht="12.75">
      <c r="A43" s="4">
        <v>30</v>
      </c>
      <c r="B43" s="2">
        <v>11</v>
      </c>
      <c r="C43" s="2">
        <v>68</v>
      </c>
      <c r="D43" s="2">
        <v>2.3</v>
      </c>
      <c r="E43" s="2">
        <v>0.89</v>
      </c>
      <c r="F43" s="2">
        <v>200</v>
      </c>
      <c r="G43" s="2"/>
      <c r="H43" s="2">
        <v>4.7</v>
      </c>
      <c r="I43" s="2">
        <v>13</v>
      </c>
      <c r="K43" s="7">
        <f t="shared" si="8"/>
        <v>0.5488999999999999</v>
      </c>
      <c r="L43" s="13">
        <f t="shared" si="0"/>
        <v>2.9579999999999997</v>
      </c>
      <c r="M43" s="8">
        <f t="shared" si="1"/>
        <v>0.0588205206894788</v>
      </c>
      <c r="N43" s="9">
        <f t="shared" si="12"/>
        <v>0.0732114</v>
      </c>
      <c r="O43" s="9"/>
      <c r="P43" s="7">
        <f t="shared" si="3"/>
        <v>3.2779999999999996</v>
      </c>
      <c r="Q43" s="9">
        <f t="shared" si="4"/>
        <v>0.132587</v>
      </c>
      <c r="R43" s="9">
        <f t="shared" si="13"/>
        <v>0.27066</v>
      </c>
      <c r="S43" s="9"/>
      <c r="T43" s="10">
        <f t="shared" si="6"/>
        <v>3.638931920689479</v>
      </c>
      <c r="U43" s="10">
        <f t="shared" si="9"/>
        <v>3.6812469999999995</v>
      </c>
      <c r="V43" s="11">
        <f t="shared" si="10"/>
        <v>-0.5780607245940799</v>
      </c>
      <c r="X43" s="11">
        <f t="shared" si="11"/>
        <v>0.9570997354224294</v>
      </c>
      <c r="Y43">
        <f t="shared" si="7"/>
        <v>0.6697496217482551</v>
      </c>
      <c r="Z43" s="2">
        <v>1751</v>
      </c>
      <c r="AA43" s="2" t="s">
        <v>75</v>
      </c>
    </row>
    <row r="44" spans="1:27" ht="12.75">
      <c r="A44" s="4" t="s">
        <v>35</v>
      </c>
      <c r="B44" s="2">
        <v>11</v>
      </c>
      <c r="C44" s="2">
        <v>70</v>
      </c>
      <c r="D44" s="2">
        <v>1.9</v>
      </c>
      <c r="E44" s="2">
        <v>0.89</v>
      </c>
      <c r="F44" s="2">
        <v>200</v>
      </c>
      <c r="G44" s="2"/>
      <c r="H44" s="2">
        <v>2.7</v>
      </c>
      <c r="I44" s="2">
        <v>13</v>
      </c>
      <c r="K44" s="7">
        <f t="shared" si="8"/>
        <v>0.5488999999999999</v>
      </c>
      <c r="L44" s="13">
        <f t="shared" si="0"/>
        <v>3.045</v>
      </c>
      <c r="M44" s="8">
        <f t="shared" si="1"/>
        <v>0.04859086491739553</v>
      </c>
      <c r="N44" s="9">
        <f t="shared" si="12"/>
        <v>0.0732114</v>
      </c>
      <c r="O44" s="9"/>
      <c r="P44" s="7">
        <f t="shared" si="3"/>
        <v>3.2779999999999996</v>
      </c>
      <c r="Q44" s="9">
        <f t="shared" si="4"/>
        <v>0.076167</v>
      </c>
      <c r="R44" s="9">
        <f t="shared" si="13"/>
        <v>0.27066</v>
      </c>
      <c r="S44" s="9"/>
      <c r="T44" s="10">
        <f t="shared" si="6"/>
        <v>3.715702264917395</v>
      </c>
      <c r="U44" s="10">
        <f t="shared" si="9"/>
        <v>3.6248269999999994</v>
      </c>
      <c r="V44" s="11">
        <f t="shared" si="10"/>
        <v>1.2379933603931796</v>
      </c>
      <c r="X44" s="11">
        <f t="shared" si="11"/>
        <v>0.9755966277997942</v>
      </c>
      <c r="Y44">
        <f t="shared" si="7"/>
        <v>0.6697496217482551</v>
      </c>
      <c r="Z44" s="2">
        <v>1751</v>
      </c>
      <c r="AA44" s="2" t="s">
        <v>75</v>
      </c>
    </row>
    <row r="45" spans="1:27" ht="12.75">
      <c r="A45" s="4">
        <v>31</v>
      </c>
      <c r="B45" s="2">
        <v>1.3</v>
      </c>
      <c r="C45" s="2">
        <v>66</v>
      </c>
      <c r="D45" s="2">
        <v>0.7</v>
      </c>
      <c r="E45" s="2">
        <v>0.06</v>
      </c>
      <c r="F45" s="2">
        <v>134</v>
      </c>
      <c r="G45" s="2">
        <v>22</v>
      </c>
      <c r="H45" s="2">
        <v>1.6</v>
      </c>
      <c r="I45" s="2">
        <v>3</v>
      </c>
      <c r="K45" s="7">
        <f t="shared" si="8"/>
        <v>0.06487</v>
      </c>
      <c r="L45" s="13">
        <f t="shared" si="0"/>
        <v>2.871</v>
      </c>
      <c r="M45" s="8">
        <f t="shared" si="1"/>
        <v>0.017901897601145723</v>
      </c>
      <c r="N45" s="9">
        <f t="shared" si="12"/>
        <v>0.0049356</v>
      </c>
      <c r="O45" s="9"/>
      <c r="P45" s="7">
        <f t="shared" si="3"/>
        <v>2.1962599999999997</v>
      </c>
      <c r="Q45" s="9">
        <f t="shared" si="4"/>
        <v>0.045136</v>
      </c>
      <c r="R45" s="9">
        <f t="shared" si="13"/>
        <v>0.06246</v>
      </c>
      <c r="S45" s="9"/>
      <c r="T45" s="10">
        <f t="shared" si="6"/>
        <v>2.9587074976011456</v>
      </c>
      <c r="U45" s="10">
        <f t="shared" si="9"/>
        <v>2.3038559999999997</v>
      </c>
      <c r="V45" s="11">
        <f t="shared" si="10"/>
        <v>12.443583776227108</v>
      </c>
      <c r="X45" s="11">
        <f t="shared" si="11"/>
        <v>0.9845219838855253</v>
      </c>
      <c r="Y45">
        <f t="shared" si="7"/>
        <v>0.5094635985235215</v>
      </c>
      <c r="Z45" s="2">
        <v>2125</v>
      </c>
      <c r="AA45" s="2" t="s">
        <v>75</v>
      </c>
    </row>
    <row r="46" spans="1:27" ht="12.75">
      <c r="A46" s="4">
        <v>32</v>
      </c>
      <c r="B46" s="2">
        <v>1</v>
      </c>
      <c r="C46" s="2">
        <v>71</v>
      </c>
      <c r="D46" s="2">
        <v>0.6</v>
      </c>
      <c r="E46" s="2">
        <v>0.07</v>
      </c>
      <c r="F46" s="2">
        <v>151</v>
      </c>
      <c r="G46" s="2">
        <v>14</v>
      </c>
      <c r="H46" s="2">
        <v>1.6</v>
      </c>
      <c r="I46" s="2">
        <v>5.6</v>
      </c>
      <c r="K46" s="7">
        <f t="shared" si="8"/>
        <v>0.0499</v>
      </c>
      <c r="L46" s="13">
        <f t="shared" si="0"/>
        <v>3.0885</v>
      </c>
      <c r="M46" s="8">
        <f t="shared" si="1"/>
        <v>0.015344483658124906</v>
      </c>
      <c r="N46" s="9">
        <f t="shared" si="12"/>
        <v>0.005758200000000001</v>
      </c>
      <c r="O46" s="9"/>
      <c r="P46" s="7">
        <f t="shared" si="3"/>
        <v>2.47489</v>
      </c>
      <c r="Q46" s="9">
        <f t="shared" si="4"/>
        <v>0.045136</v>
      </c>
      <c r="R46" s="9">
        <f t="shared" si="13"/>
        <v>0.116592</v>
      </c>
      <c r="S46" s="9"/>
      <c r="T46" s="10">
        <f t="shared" si="6"/>
        <v>3.1595026836581246</v>
      </c>
      <c r="U46" s="10">
        <f t="shared" si="9"/>
        <v>2.6366179999999995</v>
      </c>
      <c r="V46" s="11">
        <f t="shared" si="10"/>
        <v>9.021287033107726</v>
      </c>
      <c r="X46" s="11">
        <f t="shared" si="11"/>
        <v>0.9855962849546023</v>
      </c>
      <c r="Y46">
        <f t="shared" si="7"/>
        <v>0.2997141003771953</v>
      </c>
      <c r="Z46" s="2">
        <v>1691</v>
      </c>
      <c r="AA46" s="2" t="s">
        <v>75</v>
      </c>
    </row>
    <row r="47" spans="1:27" ht="12.75">
      <c r="A47" s="4" t="s">
        <v>36</v>
      </c>
      <c r="B47" s="2">
        <v>0.93</v>
      </c>
      <c r="C47" s="2">
        <v>72</v>
      </c>
      <c r="D47" s="2">
        <v>0.6</v>
      </c>
      <c r="E47" s="2">
        <v>0.05</v>
      </c>
      <c r="F47" s="2">
        <v>144</v>
      </c>
      <c r="G47" s="2">
        <v>19</v>
      </c>
      <c r="H47" s="2">
        <v>1.5</v>
      </c>
      <c r="I47" s="2">
        <v>4.8</v>
      </c>
      <c r="K47" s="7">
        <f t="shared" si="8"/>
        <v>0.046407000000000004</v>
      </c>
      <c r="L47" s="13">
        <f t="shared" si="0"/>
        <v>3.1319999999999997</v>
      </c>
      <c r="M47" s="8">
        <f t="shared" si="1"/>
        <v>0.015344483658124906</v>
      </c>
      <c r="N47" s="9">
        <f t="shared" si="12"/>
        <v>0.004113</v>
      </c>
      <c r="O47" s="9"/>
      <c r="P47" s="7">
        <f t="shared" si="3"/>
        <v>2.3601599999999996</v>
      </c>
      <c r="Q47" s="9">
        <f t="shared" si="4"/>
        <v>0.042315</v>
      </c>
      <c r="R47" s="9">
        <f t="shared" si="13"/>
        <v>0.09993600000000001</v>
      </c>
      <c r="S47" s="9"/>
      <c r="T47" s="10">
        <f t="shared" si="6"/>
        <v>3.1978644836581243</v>
      </c>
      <c r="U47" s="10">
        <f t="shared" si="9"/>
        <v>2.5024109999999995</v>
      </c>
      <c r="V47" s="11">
        <f t="shared" si="10"/>
        <v>12.200348661251384</v>
      </c>
      <c r="X47" s="11">
        <f t="shared" si="11"/>
        <v>0.9866695649297565</v>
      </c>
      <c r="Y47">
        <f t="shared" si="7"/>
        <v>0.3171111703327115</v>
      </c>
      <c r="Z47" s="2">
        <v>1691</v>
      </c>
      <c r="AA47" s="2" t="s">
        <v>75</v>
      </c>
    </row>
    <row r="48" spans="1:27" ht="12.75">
      <c r="A48" s="4" t="s">
        <v>37</v>
      </c>
      <c r="B48" s="2">
        <v>0.95</v>
      </c>
      <c r="C48" s="2">
        <v>71</v>
      </c>
      <c r="D48" s="2">
        <v>0.5</v>
      </c>
      <c r="E48" s="2">
        <v>0.06</v>
      </c>
      <c r="F48" s="2">
        <v>149</v>
      </c>
      <c r="G48" s="2">
        <v>34</v>
      </c>
      <c r="H48" s="2">
        <v>1.1</v>
      </c>
      <c r="I48" s="2">
        <v>5.2</v>
      </c>
      <c r="K48" s="7">
        <f t="shared" si="8"/>
        <v>0.047404999999999996</v>
      </c>
      <c r="L48" s="13">
        <f t="shared" si="0"/>
        <v>3.0885</v>
      </c>
      <c r="M48" s="8">
        <f t="shared" si="1"/>
        <v>0.012787069715104089</v>
      </c>
      <c r="N48" s="9">
        <f t="shared" si="12"/>
        <v>0.0049356</v>
      </c>
      <c r="O48" s="9"/>
      <c r="P48" s="7">
        <f t="shared" si="3"/>
        <v>2.4421099999999996</v>
      </c>
      <c r="Q48" s="9">
        <f t="shared" si="4"/>
        <v>0.031031000000000003</v>
      </c>
      <c r="R48" s="9">
        <f t="shared" si="13"/>
        <v>0.10826400000000001</v>
      </c>
      <c r="S48" s="9"/>
      <c r="T48" s="10">
        <f t="shared" si="6"/>
        <v>3.153627669715104</v>
      </c>
      <c r="U48" s="10">
        <f t="shared" si="9"/>
        <v>2.5814049999999997</v>
      </c>
      <c r="V48" s="11">
        <f t="shared" si="10"/>
        <v>9.977670619678097</v>
      </c>
      <c r="X48" s="11">
        <f t="shared" si="11"/>
        <v>0.9900526713791272</v>
      </c>
      <c r="Y48">
        <f t="shared" si="7"/>
        <v>0.30452434331819433</v>
      </c>
      <c r="Z48" s="2">
        <v>1691</v>
      </c>
      <c r="AA48" s="2" t="s">
        <v>75</v>
      </c>
    </row>
    <row r="49" spans="1:27" ht="12.75">
      <c r="A49" s="4">
        <v>33</v>
      </c>
      <c r="B49" s="2">
        <v>0.85</v>
      </c>
      <c r="C49" s="2">
        <v>120</v>
      </c>
      <c r="D49" s="2">
        <v>0.5</v>
      </c>
      <c r="E49" s="2">
        <v>0.04</v>
      </c>
      <c r="F49" s="2">
        <v>168</v>
      </c>
      <c r="G49" s="2">
        <v>3</v>
      </c>
      <c r="H49" s="2">
        <v>12</v>
      </c>
      <c r="I49" s="2">
        <v>38</v>
      </c>
      <c r="K49" s="7">
        <f t="shared" si="8"/>
        <v>0.042415</v>
      </c>
      <c r="L49" s="13">
        <f t="shared" si="0"/>
        <v>5.22</v>
      </c>
      <c r="M49" s="8">
        <f t="shared" si="1"/>
        <v>0.012787069715104089</v>
      </c>
      <c r="N49" s="9">
        <f t="shared" si="12"/>
        <v>0.0032904</v>
      </c>
      <c r="O49" s="9"/>
      <c r="P49" s="7">
        <f t="shared" si="3"/>
        <v>2.7535199999999995</v>
      </c>
      <c r="Q49" s="9">
        <f t="shared" si="4"/>
        <v>0.33852</v>
      </c>
      <c r="R49" s="9">
        <f t="shared" si="13"/>
        <v>0.7911600000000001</v>
      </c>
      <c r="S49" s="9"/>
      <c r="T49" s="10">
        <f t="shared" si="6"/>
        <v>5.278492469715104</v>
      </c>
      <c r="U49" s="10">
        <f t="shared" si="9"/>
        <v>3.8831999999999995</v>
      </c>
      <c r="V49" s="11">
        <f t="shared" si="10"/>
        <v>15.229636601832953</v>
      </c>
      <c r="X49" s="11">
        <f t="shared" si="11"/>
        <v>0.9390988968286522</v>
      </c>
      <c r="Y49">
        <f t="shared" si="7"/>
        <v>0.05088324385928081</v>
      </c>
      <c r="Z49" s="2">
        <v>2349</v>
      </c>
      <c r="AA49" s="2" t="s">
        <v>75</v>
      </c>
    </row>
    <row r="50" spans="1:27" ht="12.75">
      <c r="A50" s="4" t="s">
        <v>38</v>
      </c>
      <c r="B50" s="2">
        <v>0.66</v>
      </c>
      <c r="C50" s="2">
        <v>110</v>
      </c>
      <c r="D50" s="2">
        <v>0.6</v>
      </c>
      <c r="E50" s="2">
        <v>0.01</v>
      </c>
      <c r="F50" s="2">
        <v>164</v>
      </c>
      <c r="G50" s="2"/>
      <c r="H50" s="2">
        <v>8.4</v>
      </c>
      <c r="I50" s="2">
        <v>36</v>
      </c>
      <c r="K50" s="7">
        <f t="shared" si="8"/>
        <v>0.032934000000000005</v>
      </c>
      <c r="L50" s="13">
        <f t="shared" si="0"/>
        <v>4.784999999999999</v>
      </c>
      <c r="M50" s="8">
        <f t="shared" si="1"/>
        <v>0.015344483658124906</v>
      </c>
      <c r="N50" s="9">
        <f t="shared" si="12"/>
        <v>0.0008226</v>
      </c>
      <c r="O50" s="9"/>
      <c r="P50" s="7">
        <f t="shared" si="3"/>
        <v>2.68796</v>
      </c>
      <c r="Q50" s="9">
        <f t="shared" si="4"/>
        <v>0.236964</v>
      </c>
      <c r="R50" s="9">
        <f t="shared" si="13"/>
        <v>0.7495200000000001</v>
      </c>
      <c r="S50" s="9"/>
      <c r="T50" s="10">
        <f t="shared" si="6"/>
        <v>4.834101083658124</v>
      </c>
      <c r="U50" s="10">
        <f t="shared" si="9"/>
        <v>3.674444</v>
      </c>
      <c r="V50" s="11">
        <f t="shared" si="10"/>
        <v>13.629322901343164</v>
      </c>
      <c r="X50" s="11">
        <f t="shared" si="11"/>
        <v>0.952814476567335</v>
      </c>
      <c r="Y50">
        <f t="shared" si="7"/>
        <v>0.04209065325245957</v>
      </c>
      <c r="Z50" s="2">
        <v>2349</v>
      </c>
      <c r="AA50" s="2" t="s">
        <v>75</v>
      </c>
    </row>
    <row r="51" spans="1:27" ht="12.75">
      <c r="A51" s="4">
        <v>34</v>
      </c>
      <c r="B51" s="2">
        <v>1.9</v>
      </c>
      <c r="C51" s="2">
        <v>190</v>
      </c>
      <c r="D51" s="2">
        <v>1.2</v>
      </c>
      <c r="E51" s="2">
        <v>0.19</v>
      </c>
      <c r="F51" s="2">
        <v>301</v>
      </c>
      <c r="G51" s="2">
        <v>17</v>
      </c>
      <c r="H51" s="2">
        <v>7.1</v>
      </c>
      <c r="I51" s="2">
        <v>130</v>
      </c>
      <c r="K51" s="7">
        <f t="shared" si="8"/>
        <v>0.09480999999999999</v>
      </c>
      <c r="L51" s="13">
        <f t="shared" si="0"/>
        <v>8.264999999999999</v>
      </c>
      <c r="M51" s="8">
        <f t="shared" si="1"/>
        <v>0.030688967316249812</v>
      </c>
      <c r="N51" s="9">
        <f t="shared" si="12"/>
        <v>0.0156294</v>
      </c>
      <c r="O51" s="9"/>
      <c r="P51" s="7">
        <f t="shared" si="3"/>
        <v>4.933389999999999</v>
      </c>
      <c r="Q51" s="9">
        <f t="shared" si="4"/>
        <v>0.20029099999999997</v>
      </c>
      <c r="R51" s="9">
        <f t="shared" si="13"/>
        <v>2.7066000000000003</v>
      </c>
      <c r="S51" s="9"/>
      <c r="T51" s="10">
        <f t="shared" si="6"/>
        <v>8.40612836731625</v>
      </c>
      <c r="U51" s="10">
        <f t="shared" si="9"/>
        <v>7.840280999999999</v>
      </c>
      <c r="V51" s="11">
        <f t="shared" si="10"/>
        <v>3.4829072352109685</v>
      </c>
      <c r="X51" s="11">
        <f t="shared" si="11"/>
        <v>0.9763397383504004</v>
      </c>
      <c r="Y51">
        <f t="shared" si="7"/>
        <v>0.033843671579668805</v>
      </c>
      <c r="Z51" s="2">
        <v>2518</v>
      </c>
      <c r="AA51" s="2" t="s">
        <v>75</v>
      </c>
    </row>
    <row r="52" spans="1:27" ht="12.75">
      <c r="A52" s="4" t="s">
        <v>39</v>
      </c>
      <c r="B52" s="2">
        <v>27</v>
      </c>
      <c r="C52" s="2">
        <v>240</v>
      </c>
      <c r="D52" s="2">
        <v>1</v>
      </c>
      <c r="E52" s="2">
        <v>0.42</v>
      </c>
      <c r="F52" s="2">
        <v>295</v>
      </c>
      <c r="G52" s="2">
        <v>19</v>
      </c>
      <c r="H52" s="2">
        <v>7.8</v>
      </c>
      <c r="I52" s="2">
        <v>130</v>
      </c>
      <c r="K52" s="7">
        <f t="shared" si="8"/>
        <v>1.3473</v>
      </c>
      <c r="L52" s="13">
        <f t="shared" si="0"/>
        <v>10.44</v>
      </c>
      <c r="M52" s="8">
        <f t="shared" si="1"/>
        <v>0.025574139430208177</v>
      </c>
      <c r="N52" s="9">
        <f t="shared" si="12"/>
        <v>0.034549199999999995</v>
      </c>
      <c r="O52" s="9"/>
      <c r="P52" s="7">
        <f t="shared" si="3"/>
        <v>4.83505</v>
      </c>
      <c r="Q52" s="9">
        <f t="shared" si="4"/>
        <v>0.22003799999999998</v>
      </c>
      <c r="R52" s="9">
        <f t="shared" si="13"/>
        <v>2.7066000000000003</v>
      </c>
      <c r="S52" s="9"/>
      <c r="T52" s="10">
        <f t="shared" si="6"/>
        <v>11.84742333943021</v>
      </c>
      <c r="U52" s="10">
        <f t="shared" si="9"/>
        <v>7.7616879999999995</v>
      </c>
      <c r="V52" s="11">
        <f t="shared" si="10"/>
        <v>20.835902600106973</v>
      </c>
      <c r="X52" s="11">
        <f t="shared" si="11"/>
        <v>0.9793586101663052</v>
      </c>
      <c r="Y52">
        <f t="shared" si="7"/>
        <v>0.3323466291719085</v>
      </c>
      <c r="Z52" s="2">
        <v>2518</v>
      </c>
      <c r="AA52" s="2" t="s">
        <v>75</v>
      </c>
    </row>
    <row r="53" spans="1:27" ht="12.75">
      <c r="A53" s="4">
        <v>35</v>
      </c>
      <c r="B53" s="2">
        <v>12</v>
      </c>
      <c r="C53" s="2">
        <v>359</v>
      </c>
      <c r="D53" s="2">
        <v>2.3</v>
      </c>
      <c r="E53" s="2">
        <v>0.09</v>
      </c>
      <c r="F53" s="2">
        <v>173</v>
      </c>
      <c r="G53" s="2">
        <v>0</v>
      </c>
      <c r="H53" s="2">
        <v>19</v>
      </c>
      <c r="I53" s="2">
        <v>430</v>
      </c>
      <c r="K53" s="7">
        <f t="shared" si="8"/>
        <v>0.5988</v>
      </c>
      <c r="L53" s="13">
        <f t="shared" si="0"/>
        <v>15.616499999999998</v>
      </c>
      <c r="M53" s="8">
        <f t="shared" si="1"/>
        <v>0.0588205206894788</v>
      </c>
      <c r="N53" s="9">
        <f t="shared" si="12"/>
        <v>0.0074034</v>
      </c>
      <c r="O53" s="9"/>
      <c r="P53" s="7">
        <f t="shared" si="3"/>
        <v>2.8354699999999995</v>
      </c>
      <c r="Q53" s="9">
        <f t="shared" si="4"/>
        <v>0.53599</v>
      </c>
      <c r="R53" s="9">
        <f t="shared" si="13"/>
        <v>8.9526</v>
      </c>
      <c r="S53" s="9"/>
      <c r="T53" s="10">
        <f t="shared" si="6"/>
        <v>16.28152392068948</v>
      </c>
      <c r="U53" s="10">
        <f t="shared" si="9"/>
        <v>12.32406</v>
      </c>
      <c r="V53" s="11">
        <f t="shared" si="10"/>
        <v>13.834585344112401</v>
      </c>
      <c r="X53" s="11">
        <f t="shared" si="11"/>
        <v>0.9668168808648078</v>
      </c>
      <c r="Y53">
        <f t="shared" si="7"/>
        <v>0.06269238017463408</v>
      </c>
      <c r="Z53" s="2">
        <v>5250</v>
      </c>
      <c r="AA53" s="2" t="s">
        <v>75</v>
      </c>
    </row>
    <row r="54" spans="1:27" ht="12.75">
      <c r="A54" s="4">
        <v>36</v>
      </c>
      <c r="B54" s="2">
        <v>13</v>
      </c>
      <c r="C54" s="2">
        <v>340</v>
      </c>
      <c r="D54" s="2">
        <v>2.1</v>
      </c>
      <c r="E54" s="2">
        <v>0.15</v>
      </c>
      <c r="F54" s="2">
        <v>190</v>
      </c>
      <c r="G54" s="2">
        <v>6</v>
      </c>
      <c r="H54" s="2">
        <v>14</v>
      </c>
      <c r="I54" s="2">
        <v>560</v>
      </c>
      <c r="K54" s="7">
        <f t="shared" si="8"/>
        <v>0.6487</v>
      </c>
      <c r="L54" s="13">
        <f t="shared" si="0"/>
        <v>14.79</v>
      </c>
      <c r="M54" s="8">
        <f t="shared" si="1"/>
        <v>0.05370569280343718</v>
      </c>
      <c r="N54" s="9">
        <f t="shared" si="12"/>
        <v>0.012339</v>
      </c>
      <c r="O54" s="9"/>
      <c r="P54" s="7">
        <f t="shared" si="3"/>
        <v>3.1140999999999996</v>
      </c>
      <c r="Q54" s="9">
        <f t="shared" si="4"/>
        <v>0.39493999999999996</v>
      </c>
      <c r="R54" s="9">
        <f t="shared" si="13"/>
        <v>11.6592</v>
      </c>
      <c r="S54" s="9"/>
      <c r="T54" s="10">
        <f t="shared" si="6"/>
        <v>15.504744692803436</v>
      </c>
      <c r="U54" s="10">
        <f t="shared" si="9"/>
        <v>15.16824</v>
      </c>
      <c r="V54" s="11">
        <f t="shared" si="10"/>
        <v>1.0970718897218603</v>
      </c>
      <c r="X54" s="11">
        <f t="shared" si="11"/>
        <v>0.9739913361527935</v>
      </c>
      <c r="Y54">
        <f t="shared" si="7"/>
        <v>0.05270598558649323</v>
      </c>
      <c r="Z54" s="2">
        <v>3988</v>
      </c>
      <c r="AA54" s="2" t="s">
        <v>75</v>
      </c>
    </row>
    <row r="55" spans="1:27" ht="12.75">
      <c r="A55" s="4" t="s">
        <v>40</v>
      </c>
      <c r="B55" s="2">
        <v>1.4</v>
      </c>
      <c r="C55" s="2">
        <v>200</v>
      </c>
      <c r="D55" s="2">
        <v>2</v>
      </c>
      <c r="E55" s="2">
        <v>0.32</v>
      </c>
      <c r="F55" s="2">
        <v>188</v>
      </c>
      <c r="G55" s="2">
        <v>5</v>
      </c>
      <c r="H55" s="2">
        <v>17</v>
      </c>
      <c r="I55" s="2">
        <v>580</v>
      </c>
      <c r="K55" s="7">
        <f t="shared" si="8"/>
        <v>0.06985999999999999</v>
      </c>
      <c r="L55" s="13">
        <f t="shared" si="0"/>
        <v>8.7</v>
      </c>
      <c r="M55" s="8">
        <f t="shared" si="1"/>
        <v>0.051148278860416355</v>
      </c>
      <c r="N55" s="9">
        <f t="shared" si="12"/>
        <v>0.0263232</v>
      </c>
      <c r="O55" s="9"/>
      <c r="P55" s="7">
        <f t="shared" si="3"/>
        <v>3.08132</v>
      </c>
      <c r="Q55" s="9">
        <f t="shared" si="4"/>
        <v>0.47957</v>
      </c>
      <c r="R55" s="9">
        <f t="shared" si="13"/>
        <v>12.075600000000001</v>
      </c>
      <c r="S55" s="9"/>
      <c r="T55" s="10">
        <f t="shared" si="6"/>
        <v>8.847331478860417</v>
      </c>
      <c r="U55" s="10">
        <f t="shared" si="9"/>
        <v>15.636490000000002</v>
      </c>
      <c r="V55" s="11">
        <f t="shared" si="10"/>
        <v>-27.72916199785811</v>
      </c>
      <c r="X55" s="11">
        <f t="shared" si="11"/>
        <v>0.9477568121382591</v>
      </c>
      <c r="Y55">
        <f t="shared" si="7"/>
        <v>0.00575194352457626</v>
      </c>
      <c r="Z55" s="2">
        <v>3988</v>
      </c>
      <c r="AA55" s="2" t="s">
        <v>75</v>
      </c>
    </row>
    <row r="56" spans="1:27" ht="12.75">
      <c r="A56" s="4">
        <v>37</v>
      </c>
      <c r="B56" s="2">
        <v>49</v>
      </c>
      <c r="C56" s="2">
        <v>180</v>
      </c>
      <c r="D56" s="2">
        <v>0.9</v>
      </c>
      <c r="E56" s="2">
        <v>17</v>
      </c>
      <c r="F56" s="2">
        <v>308</v>
      </c>
      <c r="G56" s="2">
        <v>22</v>
      </c>
      <c r="H56" s="2">
        <v>6.5</v>
      </c>
      <c r="I56" s="2">
        <v>150</v>
      </c>
      <c r="K56" s="7">
        <f t="shared" si="8"/>
        <v>2.4451</v>
      </c>
      <c r="L56" s="13">
        <f t="shared" si="0"/>
        <v>7.829999999999999</v>
      </c>
      <c r="M56" s="8">
        <f t="shared" si="1"/>
        <v>0.02301672548718736</v>
      </c>
      <c r="N56" s="9">
        <f t="shared" si="12"/>
        <v>1.39842</v>
      </c>
      <c r="O56" s="9"/>
      <c r="P56" s="7">
        <f t="shared" si="3"/>
        <v>5.048119999999999</v>
      </c>
      <c r="Q56" s="9">
        <f t="shared" si="4"/>
        <v>0.183365</v>
      </c>
      <c r="R56" s="9">
        <f t="shared" si="13"/>
        <v>3.123</v>
      </c>
      <c r="S56" s="9"/>
      <c r="T56" s="10">
        <f t="shared" si="6"/>
        <v>11.696536725487185</v>
      </c>
      <c r="U56" s="10">
        <f t="shared" si="9"/>
        <v>8.354485</v>
      </c>
      <c r="V56" s="11">
        <f t="shared" si="10"/>
        <v>16.66773779033438</v>
      </c>
      <c r="X56" s="11">
        <f t="shared" si="11"/>
        <v>0.9771176029046476</v>
      </c>
      <c r="Y56">
        <f t="shared" si="7"/>
        <v>0.439126452470322</v>
      </c>
      <c r="Z56" s="2">
        <v>2605</v>
      </c>
      <c r="AA56" s="2" t="s">
        <v>75</v>
      </c>
    </row>
    <row r="57" spans="1:27" ht="12.75">
      <c r="A57" s="4">
        <v>38</v>
      </c>
      <c r="B57" s="2">
        <v>51</v>
      </c>
      <c r="C57" s="2">
        <v>180</v>
      </c>
      <c r="D57" s="2">
        <v>2.6</v>
      </c>
      <c r="E57" s="2">
        <v>17</v>
      </c>
      <c r="F57" s="2">
        <v>344</v>
      </c>
      <c r="G57" s="2"/>
      <c r="H57" s="2">
        <v>7.9</v>
      </c>
      <c r="I57" s="2">
        <v>290</v>
      </c>
      <c r="K57" s="7">
        <f t="shared" si="8"/>
        <v>2.5449</v>
      </c>
      <c r="L57" s="13">
        <f t="shared" si="0"/>
        <v>7.829999999999999</v>
      </c>
      <c r="M57" s="8">
        <f t="shared" si="1"/>
        <v>0.06649276251854126</v>
      </c>
      <c r="N57" s="9">
        <f t="shared" si="12"/>
        <v>1.39842</v>
      </c>
      <c r="O57" s="9"/>
      <c r="P57" s="7">
        <f t="shared" si="3"/>
        <v>5.638159999999999</v>
      </c>
      <c r="Q57" s="9">
        <f t="shared" si="4"/>
        <v>0.222859</v>
      </c>
      <c r="R57" s="9">
        <f t="shared" si="13"/>
        <v>6.037800000000001</v>
      </c>
      <c r="S57" s="9"/>
      <c r="T57" s="10">
        <f t="shared" si="6"/>
        <v>11.839812762518541</v>
      </c>
      <c r="U57" s="10">
        <f t="shared" si="9"/>
        <v>11.898819</v>
      </c>
      <c r="V57" s="11">
        <f t="shared" si="10"/>
        <v>-0.24856629510814893</v>
      </c>
      <c r="X57" s="11">
        <f t="shared" si="11"/>
        <v>0.97232548092547</v>
      </c>
      <c r="Y57">
        <f t="shared" si="7"/>
        <v>0.29651508266629384</v>
      </c>
      <c r="Z57" s="2">
        <v>410</v>
      </c>
      <c r="AA57" s="2" t="s">
        <v>75</v>
      </c>
    </row>
    <row r="58" spans="1:27" ht="12.75">
      <c r="A58" s="3" t="s">
        <v>43</v>
      </c>
      <c r="B58">
        <v>915.2</v>
      </c>
      <c r="C58">
        <v>798.1</v>
      </c>
      <c r="D58">
        <v>35.972</v>
      </c>
      <c r="E58">
        <v>801.6</v>
      </c>
      <c r="F58">
        <v>120.17</v>
      </c>
      <c r="H58">
        <v>10.62</v>
      </c>
      <c r="I58">
        <v>11654.4</v>
      </c>
      <c r="K58">
        <v>22.88</v>
      </c>
      <c r="L58" s="13">
        <f t="shared" si="0"/>
        <v>34.717349999999996</v>
      </c>
      <c r="M58" s="8">
        <f t="shared" si="1"/>
        <v>0.9199529435834486</v>
      </c>
      <c r="N58">
        <v>16.7</v>
      </c>
      <c r="O58">
        <f>(N58*24.312)/2</f>
        <v>203.0052</v>
      </c>
      <c r="P58" s="7">
        <f t="shared" si="3"/>
        <v>1.9695862999999998</v>
      </c>
      <c r="Q58" s="9">
        <f t="shared" si="4"/>
        <v>0.2995902</v>
      </c>
      <c r="R58">
        <v>60.7</v>
      </c>
      <c r="S58">
        <f>(R58*96.06)/2</f>
        <v>2915.4210000000003</v>
      </c>
      <c r="T58" s="10">
        <f t="shared" si="6"/>
        <v>75.21730294358343</v>
      </c>
      <c r="U58" s="10">
        <f t="shared" si="9"/>
        <v>62.9691765</v>
      </c>
      <c r="V58" s="11">
        <f t="shared" si="10"/>
        <v>8.863476725726919</v>
      </c>
      <c r="X58" s="11">
        <f t="shared" si="11"/>
        <v>0.9914444209491498</v>
      </c>
      <c r="Y58">
        <f t="shared" si="7"/>
        <v>0.27374970088537925</v>
      </c>
      <c r="Z58">
        <v>213</v>
      </c>
      <c r="AA58" t="s">
        <v>63</v>
      </c>
    </row>
    <row r="59" spans="1:27" ht="12.75">
      <c r="A59" s="3" t="s">
        <v>44</v>
      </c>
      <c r="B59">
        <v>25.2</v>
      </c>
      <c r="C59">
        <v>182.62</v>
      </c>
      <c r="D59">
        <v>3.91</v>
      </c>
      <c r="E59">
        <v>17.76</v>
      </c>
      <c r="F59">
        <v>254.37</v>
      </c>
      <c r="H59">
        <v>4.248</v>
      </c>
      <c r="I59">
        <v>737.28</v>
      </c>
      <c r="K59">
        <v>0.63</v>
      </c>
      <c r="L59" s="13">
        <f t="shared" si="0"/>
        <v>7.943969999999999</v>
      </c>
      <c r="M59" s="8">
        <f t="shared" si="1"/>
        <v>0.09999488517211398</v>
      </c>
      <c r="N59">
        <v>0.37</v>
      </c>
      <c r="O59">
        <f aca="true" t="shared" si="14" ref="O59:O76">(N59*24.312)/2</f>
        <v>4.49772</v>
      </c>
      <c r="P59" s="7">
        <f t="shared" si="3"/>
        <v>4.1691243</v>
      </c>
      <c r="Q59" s="9">
        <f t="shared" si="4"/>
        <v>0.11983608</v>
      </c>
      <c r="R59">
        <v>3.84</v>
      </c>
      <c r="S59">
        <f aca="true" t="shared" si="15" ref="S59:S76">(R59*96.06)/2</f>
        <v>184.4352</v>
      </c>
      <c r="T59" s="10">
        <f t="shared" si="6"/>
        <v>9.043964885172112</v>
      </c>
      <c r="U59" s="10">
        <f t="shared" si="9"/>
        <v>8.128960379999999</v>
      </c>
      <c r="V59" s="11">
        <f t="shared" si="10"/>
        <v>5.328180790653102</v>
      </c>
      <c r="X59" s="11">
        <f t="shared" si="11"/>
        <v>0.9851390176287573</v>
      </c>
      <c r="Y59">
        <f t="shared" si="7"/>
        <v>0.14093959731543626</v>
      </c>
      <c r="Z59">
        <v>390</v>
      </c>
      <c r="AA59" t="s">
        <v>64</v>
      </c>
    </row>
    <row r="60" spans="1:27" ht="12.75">
      <c r="A60" s="3" t="s">
        <v>45</v>
      </c>
      <c r="B60">
        <v>146.8</v>
      </c>
      <c r="C60">
        <v>296.7</v>
      </c>
      <c r="D60">
        <v>10.948</v>
      </c>
      <c r="E60">
        <v>42.72</v>
      </c>
      <c r="F60">
        <v>248.88</v>
      </c>
      <c r="H60">
        <v>6.018</v>
      </c>
      <c r="I60">
        <v>2572.8</v>
      </c>
      <c r="K60">
        <v>3.67</v>
      </c>
      <c r="L60" s="13">
        <f t="shared" si="0"/>
        <v>12.906449999999998</v>
      </c>
      <c r="M60" s="8">
        <f t="shared" si="1"/>
        <v>0.27998567848191913</v>
      </c>
      <c r="N60">
        <v>0.89</v>
      </c>
      <c r="O60">
        <f t="shared" si="14"/>
        <v>10.818840000000002</v>
      </c>
      <c r="P60" s="7">
        <f t="shared" si="3"/>
        <v>4.0791432</v>
      </c>
      <c r="Q60" s="9">
        <f t="shared" si="4"/>
        <v>0.16976777999999998</v>
      </c>
      <c r="R60">
        <v>13.4</v>
      </c>
      <c r="S60">
        <f t="shared" si="15"/>
        <v>643.6020000000001</v>
      </c>
      <c r="T60" s="10">
        <f t="shared" si="6"/>
        <v>17.746435678481916</v>
      </c>
      <c r="U60" s="10">
        <f t="shared" si="9"/>
        <v>17.64891098</v>
      </c>
      <c r="V60" s="11">
        <f t="shared" si="10"/>
        <v>0.275529717007435</v>
      </c>
      <c r="X60" s="11">
        <f t="shared" si="11"/>
        <v>0.9870170577718842</v>
      </c>
      <c r="Y60">
        <f t="shared" si="7"/>
        <v>0.21499707088459286</v>
      </c>
      <c r="Z60">
        <v>125</v>
      </c>
      <c r="AA60" t="s">
        <v>65</v>
      </c>
    </row>
    <row r="61" spans="1:27" ht="12.75">
      <c r="A61" s="3" t="s">
        <v>46</v>
      </c>
      <c r="B61">
        <v>198</v>
      </c>
      <c r="C61">
        <v>236.9</v>
      </c>
      <c r="D61">
        <v>14.076</v>
      </c>
      <c r="E61">
        <v>150.24</v>
      </c>
      <c r="F61">
        <v>239.12</v>
      </c>
      <c r="H61">
        <v>6.018</v>
      </c>
      <c r="I61">
        <v>2380.8</v>
      </c>
      <c r="K61">
        <v>4.95</v>
      </c>
      <c r="L61" s="13">
        <f t="shared" si="0"/>
        <v>10.30515</v>
      </c>
      <c r="M61" s="8">
        <f t="shared" si="1"/>
        <v>0.3599815866196103</v>
      </c>
      <c r="N61">
        <v>3.13</v>
      </c>
      <c r="O61">
        <f t="shared" si="14"/>
        <v>38.04828</v>
      </c>
      <c r="P61" s="7">
        <f t="shared" si="3"/>
        <v>3.9191768</v>
      </c>
      <c r="Q61" s="9">
        <f t="shared" si="4"/>
        <v>0.16976777999999998</v>
      </c>
      <c r="R61">
        <v>12.4</v>
      </c>
      <c r="S61">
        <f t="shared" si="15"/>
        <v>595.572</v>
      </c>
      <c r="T61" s="10">
        <f t="shared" si="6"/>
        <v>18.74513158661961</v>
      </c>
      <c r="U61" s="10">
        <f t="shared" si="9"/>
        <v>16.488944580000002</v>
      </c>
      <c r="V61" s="11">
        <f t="shared" si="10"/>
        <v>6.403423197333881</v>
      </c>
      <c r="X61" s="11">
        <f t="shared" si="11"/>
        <v>0.9837929248166375</v>
      </c>
      <c r="Y61">
        <f t="shared" si="7"/>
        <v>0.28530259365994237</v>
      </c>
      <c r="Z61">
        <v>81</v>
      </c>
      <c r="AA61" t="s">
        <v>64</v>
      </c>
    </row>
    <row r="62" spans="1:27" ht="12.75">
      <c r="A62" s="3" t="s">
        <v>47</v>
      </c>
      <c r="B62">
        <v>1.6</v>
      </c>
      <c r="C62">
        <v>215.28</v>
      </c>
      <c r="D62">
        <v>1.955</v>
      </c>
      <c r="E62">
        <v>0.96</v>
      </c>
      <c r="F62">
        <v>261.69</v>
      </c>
      <c r="H62">
        <v>8.496</v>
      </c>
      <c r="I62">
        <v>580224</v>
      </c>
      <c r="K62">
        <v>0.04</v>
      </c>
      <c r="L62" s="13">
        <f t="shared" si="0"/>
        <v>9.36468</v>
      </c>
      <c r="M62" s="8">
        <f t="shared" si="1"/>
        <v>0.04999744258605699</v>
      </c>
      <c r="N62">
        <v>0.02</v>
      </c>
      <c r="O62">
        <f t="shared" si="14"/>
        <v>0.24312000000000003</v>
      </c>
      <c r="P62" s="7">
        <f t="shared" si="3"/>
        <v>4.2890991</v>
      </c>
      <c r="Q62" s="9">
        <f t="shared" si="4"/>
        <v>0.23967216</v>
      </c>
      <c r="R62">
        <v>3.22</v>
      </c>
      <c r="S62">
        <f t="shared" si="15"/>
        <v>154.65660000000003</v>
      </c>
      <c r="T62" s="10">
        <f t="shared" si="6"/>
        <v>9.474677442586056</v>
      </c>
      <c r="U62" s="10">
        <f t="shared" si="9"/>
        <v>7.74877126</v>
      </c>
      <c r="V62" s="11">
        <f t="shared" si="10"/>
        <v>10.020677115187253</v>
      </c>
      <c r="X62" s="11">
        <f t="shared" si="11"/>
        <v>0.9750454631392859</v>
      </c>
      <c r="Y62">
        <f t="shared" si="7"/>
        <v>0.012269938650306747</v>
      </c>
      <c r="Z62">
        <v>170</v>
      </c>
      <c r="AA62" t="s">
        <v>63</v>
      </c>
    </row>
    <row r="63" spans="1:27" ht="12.75">
      <c r="A63" s="3" t="s">
        <v>48</v>
      </c>
      <c r="B63">
        <v>2</v>
      </c>
      <c r="C63">
        <v>301.3</v>
      </c>
      <c r="D63">
        <v>1.955</v>
      </c>
      <c r="E63">
        <v>1.92</v>
      </c>
      <c r="F63">
        <v>253.76</v>
      </c>
      <c r="H63">
        <v>9.204</v>
      </c>
      <c r="I63">
        <v>1201.92</v>
      </c>
      <c r="K63">
        <v>0.05</v>
      </c>
      <c r="L63" s="13">
        <f t="shared" si="0"/>
        <v>13.10655</v>
      </c>
      <c r="M63" s="8">
        <f t="shared" si="1"/>
        <v>0.04999744258605699</v>
      </c>
      <c r="N63">
        <v>0.04</v>
      </c>
      <c r="O63">
        <f t="shared" si="14"/>
        <v>0.48624000000000006</v>
      </c>
      <c r="P63" s="7">
        <f t="shared" si="3"/>
        <v>4.159126399999999</v>
      </c>
      <c r="Q63" s="9">
        <f t="shared" si="4"/>
        <v>0.25964484</v>
      </c>
      <c r="R63">
        <v>6.26</v>
      </c>
      <c r="S63">
        <f t="shared" si="15"/>
        <v>300.6678</v>
      </c>
      <c r="T63" s="10">
        <f t="shared" si="6"/>
        <v>13.246547442586058</v>
      </c>
      <c r="U63" s="10">
        <f t="shared" si="9"/>
        <v>10.67877124</v>
      </c>
      <c r="V63" s="11">
        <f t="shared" si="10"/>
        <v>10.732463950229441</v>
      </c>
      <c r="X63" s="11">
        <f t="shared" si="11"/>
        <v>0.9805745133070348</v>
      </c>
      <c r="Y63">
        <f t="shared" si="7"/>
        <v>0.00792393026941363</v>
      </c>
      <c r="Z63">
        <v>303</v>
      </c>
      <c r="AA63" t="s">
        <v>63</v>
      </c>
    </row>
    <row r="64" spans="1:27" ht="12.75">
      <c r="A64" s="3" t="s">
        <v>49</v>
      </c>
      <c r="B64">
        <v>1.6</v>
      </c>
      <c r="C64">
        <v>207.46</v>
      </c>
      <c r="D64">
        <v>1.564</v>
      </c>
      <c r="E64">
        <v>0.96</v>
      </c>
      <c r="F64">
        <v>292.19</v>
      </c>
      <c r="H64">
        <v>4.956</v>
      </c>
      <c r="I64">
        <v>506.88</v>
      </c>
      <c r="K64">
        <v>0.04</v>
      </c>
      <c r="L64" s="13">
        <f t="shared" si="0"/>
        <v>9.02451</v>
      </c>
      <c r="M64" s="8">
        <f t="shared" si="1"/>
        <v>0.03999795406884559</v>
      </c>
      <c r="N64">
        <v>0.02</v>
      </c>
      <c r="O64">
        <f t="shared" si="14"/>
        <v>0.24312000000000003</v>
      </c>
      <c r="P64" s="7">
        <f t="shared" si="3"/>
        <v>4.788994099999999</v>
      </c>
      <c r="Q64" s="9">
        <f t="shared" si="4"/>
        <v>0.13980876</v>
      </c>
      <c r="R64">
        <v>2.64</v>
      </c>
      <c r="S64">
        <f t="shared" si="15"/>
        <v>126.79920000000001</v>
      </c>
      <c r="T64" s="10">
        <f t="shared" si="6"/>
        <v>9.124507954068843</v>
      </c>
      <c r="U64" s="10">
        <f t="shared" si="9"/>
        <v>7.56880286</v>
      </c>
      <c r="V64" s="11">
        <f t="shared" si="10"/>
        <v>9.319332224723933</v>
      </c>
      <c r="X64" s="11">
        <f t="shared" si="11"/>
        <v>0.9847442277313366</v>
      </c>
      <c r="Y64">
        <f t="shared" si="7"/>
        <v>0.014925373134328358</v>
      </c>
      <c r="Z64">
        <v>146</v>
      </c>
      <c r="AA64" t="s">
        <v>63</v>
      </c>
    </row>
    <row r="65" spans="1:27" ht="12.75">
      <c r="A65" s="3" t="s">
        <v>50</v>
      </c>
      <c r="B65">
        <v>20.4</v>
      </c>
      <c r="C65">
        <v>160.54</v>
      </c>
      <c r="D65">
        <v>4.692</v>
      </c>
      <c r="E65">
        <v>19.68</v>
      </c>
      <c r="F65">
        <v>252.54</v>
      </c>
      <c r="H65">
        <v>2.832</v>
      </c>
      <c r="I65">
        <v>606.72</v>
      </c>
      <c r="K65">
        <v>0.51</v>
      </c>
      <c r="L65" s="13">
        <f t="shared" si="0"/>
        <v>6.983489999999999</v>
      </c>
      <c r="M65" s="8">
        <f t="shared" si="1"/>
        <v>0.11999386220653677</v>
      </c>
      <c r="N65">
        <v>0.41</v>
      </c>
      <c r="O65">
        <f t="shared" si="14"/>
        <v>4.98396</v>
      </c>
      <c r="P65" s="7">
        <f t="shared" si="3"/>
        <v>4.1391306</v>
      </c>
      <c r="Q65" s="9">
        <f t="shared" si="4"/>
        <v>0.07989072</v>
      </c>
      <c r="R65">
        <v>3.16</v>
      </c>
      <c r="S65">
        <f t="shared" si="15"/>
        <v>151.7748</v>
      </c>
      <c r="T65" s="10">
        <f t="shared" si="6"/>
        <v>8.023483862206534</v>
      </c>
      <c r="U65" s="10">
        <f t="shared" si="9"/>
        <v>7.37902132</v>
      </c>
      <c r="V65" s="11">
        <f t="shared" si="10"/>
        <v>4.184141050970322</v>
      </c>
      <c r="X65" s="11">
        <f t="shared" si="11"/>
        <v>0.9886894501136277</v>
      </c>
      <c r="Y65">
        <f t="shared" si="7"/>
        <v>0.13896457765667575</v>
      </c>
      <c r="Z65">
        <v>250</v>
      </c>
      <c r="AA65" t="s">
        <v>63</v>
      </c>
    </row>
    <row r="66" spans="1:27" ht="12.75">
      <c r="A66" s="3" t="s">
        <v>51</v>
      </c>
      <c r="B66">
        <v>1.2</v>
      </c>
      <c r="C66">
        <v>183.31</v>
      </c>
      <c r="D66">
        <v>1.564</v>
      </c>
      <c r="E66">
        <v>0.96</v>
      </c>
      <c r="F66">
        <v>238.51</v>
      </c>
      <c r="H66">
        <v>4.602</v>
      </c>
      <c r="I66">
        <v>353.28</v>
      </c>
      <c r="K66">
        <v>0.03</v>
      </c>
      <c r="L66" s="13">
        <f aca="true" t="shared" si="16" ref="L66:L129">N(C66)*0.0435</f>
        <v>7.973985</v>
      </c>
      <c r="M66" s="8">
        <f aca="true" t="shared" si="17" ref="M66:M129">D66*(1/39.102)</f>
        <v>0.03999795406884559</v>
      </c>
      <c r="N66">
        <v>0.02</v>
      </c>
      <c r="O66">
        <f t="shared" si="14"/>
        <v>0.24312000000000003</v>
      </c>
      <c r="P66" s="7">
        <f aca="true" t="shared" si="18" ref="P66:P129">(N(F66)*0.01639)</f>
        <v>3.9091788999999992</v>
      </c>
      <c r="Q66" s="9">
        <f aca="true" t="shared" si="19" ref="Q66:Q129">N(H66)*0.02821</f>
        <v>0.12982242</v>
      </c>
      <c r="R66">
        <v>1.84</v>
      </c>
      <c r="S66">
        <f t="shared" si="15"/>
        <v>88.3752</v>
      </c>
      <c r="T66" s="10">
        <f aca="true" t="shared" si="20" ref="T66:T129">SUM(K66:N66)</f>
        <v>8.063982954068845</v>
      </c>
      <c r="U66" s="10">
        <f t="shared" si="9"/>
        <v>5.879001319999999</v>
      </c>
      <c r="V66" s="11">
        <f t="shared" si="10"/>
        <v>15.670831947594419</v>
      </c>
      <c r="X66" s="11">
        <f t="shared" si="11"/>
        <v>0.983980070938063</v>
      </c>
      <c r="Y66">
        <f aca="true" t="shared" si="21" ref="Y66:Y129">K66/(K66+R66)</f>
        <v>0.0160427807486631</v>
      </c>
      <c r="Z66">
        <v>257</v>
      </c>
      <c r="AA66" t="s">
        <v>64</v>
      </c>
    </row>
    <row r="67" spans="1:27" ht="12.75">
      <c r="A67" s="3" t="s">
        <v>52</v>
      </c>
      <c r="B67">
        <v>36</v>
      </c>
      <c r="C67">
        <v>255.3</v>
      </c>
      <c r="D67">
        <v>6.256</v>
      </c>
      <c r="E67">
        <v>64.32</v>
      </c>
      <c r="F67">
        <v>391.62</v>
      </c>
      <c r="H67">
        <v>2.832</v>
      </c>
      <c r="I67">
        <v>1150.08</v>
      </c>
      <c r="K67">
        <v>0.9</v>
      </c>
      <c r="L67" s="13">
        <f t="shared" si="16"/>
        <v>11.10555</v>
      </c>
      <c r="M67" s="8">
        <f t="shared" si="17"/>
        <v>0.15999181627538236</v>
      </c>
      <c r="N67">
        <v>1.34</v>
      </c>
      <c r="O67">
        <f t="shared" si="14"/>
        <v>16.289040000000004</v>
      </c>
      <c r="P67" s="7">
        <f t="shared" si="18"/>
        <v>6.418651799999999</v>
      </c>
      <c r="Q67" s="9">
        <f t="shared" si="19"/>
        <v>0.07989072</v>
      </c>
      <c r="R67">
        <v>5.99</v>
      </c>
      <c r="S67">
        <f t="shared" si="15"/>
        <v>287.6997</v>
      </c>
      <c r="T67" s="10">
        <f t="shared" si="20"/>
        <v>13.505541816275382</v>
      </c>
      <c r="U67" s="10">
        <f aca="true" t="shared" si="22" ref="U67:U130">SUM(P67:R67)</f>
        <v>12.48854252</v>
      </c>
      <c r="V67" s="11">
        <f aca="true" t="shared" si="23" ref="V67:V130">+((T67-U67)/(T67+U67))*100</f>
        <v>3.912425931680677</v>
      </c>
      <c r="X67" s="11">
        <f aca="true" t="shared" si="24" ref="X67:X130">+L67/(L67+Q67)</f>
        <v>0.9928576153591202</v>
      </c>
      <c r="Y67">
        <f t="shared" si="21"/>
        <v>0.13062409288824384</v>
      </c>
      <c r="Z67">
        <v>308</v>
      </c>
      <c r="AA67" t="s">
        <v>64</v>
      </c>
    </row>
    <row r="68" spans="1:27" ht="12.75">
      <c r="A68" s="3" t="s">
        <v>53</v>
      </c>
      <c r="B68">
        <v>1.6</v>
      </c>
      <c r="C68">
        <v>262.2</v>
      </c>
      <c r="D68">
        <v>1.955</v>
      </c>
      <c r="E68">
        <v>4.32</v>
      </c>
      <c r="F68">
        <v>162.87</v>
      </c>
      <c r="H68">
        <v>3.894</v>
      </c>
      <c r="I68">
        <v>1808.64</v>
      </c>
      <c r="K68">
        <v>0.04</v>
      </c>
      <c r="L68" s="13">
        <f t="shared" si="16"/>
        <v>11.4057</v>
      </c>
      <c r="M68" s="8">
        <f t="shared" si="17"/>
        <v>0.04999744258605699</v>
      </c>
      <c r="N68">
        <v>0.09</v>
      </c>
      <c r="O68">
        <f t="shared" si="14"/>
        <v>1.09404</v>
      </c>
      <c r="P68" s="7">
        <f t="shared" si="18"/>
        <v>2.6694392999999996</v>
      </c>
      <c r="Q68" s="9">
        <f t="shared" si="19"/>
        <v>0.10984974</v>
      </c>
      <c r="R68">
        <v>9.42</v>
      </c>
      <c r="S68">
        <f t="shared" si="15"/>
        <v>452.4426</v>
      </c>
      <c r="T68" s="10">
        <f t="shared" si="20"/>
        <v>11.585697442586056</v>
      </c>
      <c r="U68" s="10">
        <f t="shared" si="22"/>
        <v>12.19928904</v>
      </c>
      <c r="V68" s="11">
        <f t="shared" si="23"/>
        <v>-2.579743309348436</v>
      </c>
      <c r="X68" s="11">
        <f t="shared" si="24"/>
        <v>0.9904607472087564</v>
      </c>
      <c r="Y68">
        <f t="shared" si="21"/>
        <v>0.004228329809725159</v>
      </c>
      <c r="Z68">
        <v>355</v>
      </c>
      <c r="AA68" t="s">
        <v>66</v>
      </c>
    </row>
    <row r="69" spans="1:27" ht="12.75">
      <c r="A69" s="3" t="s">
        <v>54</v>
      </c>
      <c r="B69">
        <v>1.6</v>
      </c>
      <c r="C69">
        <v>218.27</v>
      </c>
      <c r="D69">
        <v>1.564</v>
      </c>
      <c r="E69">
        <v>0.96</v>
      </c>
      <c r="F69">
        <v>296.46</v>
      </c>
      <c r="H69">
        <v>7.08</v>
      </c>
      <c r="I69">
        <v>522.24</v>
      </c>
      <c r="K69">
        <v>0.04</v>
      </c>
      <c r="L69" s="13">
        <f t="shared" si="16"/>
        <v>9.494745</v>
      </c>
      <c r="M69" s="8">
        <f t="shared" si="17"/>
        <v>0.03999795406884559</v>
      </c>
      <c r="N69">
        <v>0.02</v>
      </c>
      <c r="O69">
        <f t="shared" si="14"/>
        <v>0.24312000000000003</v>
      </c>
      <c r="P69" s="7">
        <f t="shared" si="18"/>
        <v>4.858979399999999</v>
      </c>
      <c r="Q69" s="9">
        <f t="shared" si="19"/>
        <v>0.19972679999999998</v>
      </c>
      <c r="R69">
        <v>2.72</v>
      </c>
      <c r="S69">
        <f t="shared" si="15"/>
        <v>130.6416</v>
      </c>
      <c r="T69" s="10">
        <f t="shared" si="20"/>
        <v>9.594742954068844</v>
      </c>
      <c r="U69" s="10">
        <f t="shared" si="22"/>
        <v>7.7787061999999985</v>
      </c>
      <c r="V69" s="11">
        <f t="shared" si="23"/>
        <v>10.452943097044901</v>
      </c>
      <c r="X69" s="11">
        <f t="shared" si="24"/>
        <v>0.979397866730604</v>
      </c>
      <c r="Y69">
        <f t="shared" si="21"/>
        <v>0.014492753623188404</v>
      </c>
      <c r="Z69">
        <v>132</v>
      </c>
      <c r="AA69" t="s">
        <v>66</v>
      </c>
    </row>
    <row r="70" spans="1:27" ht="12.75">
      <c r="A70" s="3" t="s">
        <v>55</v>
      </c>
      <c r="B70">
        <v>1.2</v>
      </c>
      <c r="C70">
        <v>239.2</v>
      </c>
      <c r="D70">
        <v>1.564</v>
      </c>
      <c r="E70">
        <v>1.44</v>
      </c>
      <c r="F70">
        <v>174.46</v>
      </c>
      <c r="H70">
        <v>6.018</v>
      </c>
      <c r="I70">
        <v>1023.36</v>
      </c>
      <c r="K70">
        <v>0.03</v>
      </c>
      <c r="L70" s="13">
        <f t="shared" si="16"/>
        <v>10.405199999999999</v>
      </c>
      <c r="M70" s="8">
        <f t="shared" si="17"/>
        <v>0.03999795406884559</v>
      </c>
      <c r="N70">
        <v>0.03</v>
      </c>
      <c r="O70">
        <f t="shared" si="14"/>
        <v>0.36468</v>
      </c>
      <c r="P70" s="7">
        <f t="shared" si="18"/>
        <v>2.8593994</v>
      </c>
      <c r="Q70" s="9">
        <f t="shared" si="19"/>
        <v>0.16976777999999998</v>
      </c>
      <c r="R70">
        <v>5.33</v>
      </c>
      <c r="S70">
        <f t="shared" si="15"/>
        <v>255.9999</v>
      </c>
      <c r="T70" s="10">
        <f t="shared" si="20"/>
        <v>10.505197954068842</v>
      </c>
      <c r="U70" s="10">
        <f t="shared" si="22"/>
        <v>8.35916718</v>
      </c>
      <c r="V70" s="11">
        <f t="shared" si="23"/>
        <v>11.376109181607887</v>
      </c>
      <c r="X70" s="11">
        <f t="shared" si="24"/>
        <v>0.9839462603071873</v>
      </c>
      <c r="Y70">
        <f t="shared" si="21"/>
        <v>0.005597014925373134</v>
      </c>
      <c r="Z70">
        <v>119</v>
      </c>
      <c r="AA70" t="s">
        <v>64</v>
      </c>
    </row>
    <row r="71" spans="1:27" ht="12.75">
      <c r="A71" s="3" t="s">
        <v>56</v>
      </c>
      <c r="B71">
        <v>4</v>
      </c>
      <c r="C71">
        <v>276</v>
      </c>
      <c r="D71">
        <v>3.128</v>
      </c>
      <c r="E71">
        <v>5.28</v>
      </c>
      <c r="F71">
        <v>276.94</v>
      </c>
      <c r="H71">
        <v>4.602</v>
      </c>
      <c r="I71">
        <v>1436.16</v>
      </c>
      <c r="K71">
        <v>0.1</v>
      </c>
      <c r="L71" s="13">
        <f t="shared" si="16"/>
        <v>12.005999999999998</v>
      </c>
      <c r="M71" s="8">
        <f t="shared" si="17"/>
        <v>0.07999590813769118</v>
      </c>
      <c r="N71">
        <v>0.11</v>
      </c>
      <c r="O71">
        <f t="shared" si="14"/>
        <v>1.3371600000000001</v>
      </c>
      <c r="P71" s="7">
        <f t="shared" si="18"/>
        <v>4.5390466</v>
      </c>
      <c r="Q71" s="9">
        <f t="shared" si="19"/>
        <v>0.12982242</v>
      </c>
      <c r="R71">
        <v>7.48</v>
      </c>
      <c r="S71">
        <f t="shared" si="15"/>
        <v>359.2644</v>
      </c>
      <c r="T71" s="10">
        <f t="shared" si="20"/>
        <v>12.295995908137689</v>
      </c>
      <c r="U71" s="10">
        <f t="shared" si="22"/>
        <v>12.14886902</v>
      </c>
      <c r="V71" s="11">
        <f t="shared" si="23"/>
        <v>0.601872371028472</v>
      </c>
      <c r="X71" s="11">
        <f t="shared" si="24"/>
        <v>0.9893025445242136</v>
      </c>
      <c r="Y71">
        <f t="shared" si="21"/>
        <v>0.013192612137203167</v>
      </c>
      <c r="Z71">
        <v>167</v>
      </c>
      <c r="AA71" t="s">
        <v>64</v>
      </c>
    </row>
    <row r="72" spans="1:27" ht="12.75">
      <c r="A72" s="3" t="s">
        <v>57</v>
      </c>
      <c r="B72">
        <v>2</v>
      </c>
      <c r="C72">
        <v>227.7</v>
      </c>
      <c r="D72">
        <v>1.955</v>
      </c>
      <c r="E72">
        <v>1.44</v>
      </c>
      <c r="F72">
        <v>278.16</v>
      </c>
      <c r="H72">
        <v>6.018</v>
      </c>
      <c r="I72">
        <v>748.8</v>
      </c>
      <c r="K72">
        <v>0.05</v>
      </c>
      <c r="L72" s="13">
        <f t="shared" si="16"/>
        <v>9.90495</v>
      </c>
      <c r="M72" s="8">
        <f t="shared" si="17"/>
        <v>0.04999744258605699</v>
      </c>
      <c r="N72">
        <v>0.03</v>
      </c>
      <c r="O72">
        <f t="shared" si="14"/>
        <v>0.36468</v>
      </c>
      <c r="P72" s="7">
        <f t="shared" si="18"/>
        <v>4.5590424</v>
      </c>
      <c r="Q72" s="9">
        <f t="shared" si="19"/>
        <v>0.16976777999999998</v>
      </c>
      <c r="R72">
        <v>3.9</v>
      </c>
      <c r="S72">
        <f t="shared" si="15"/>
        <v>187.317</v>
      </c>
      <c r="T72" s="10">
        <f t="shared" si="20"/>
        <v>10.034947442586057</v>
      </c>
      <c r="U72" s="10">
        <f t="shared" si="22"/>
        <v>8.62881018</v>
      </c>
      <c r="V72" s="11">
        <f t="shared" si="23"/>
        <v>7.534052311547444</v>
      </c>
      <c r="X72" s="11">
        <f t="shared" si="24"/>
        <v>0.9831491279748781</v>
      </c>
      <c r="Y72">
        <f t="shared" si="21"/>
        <v>0.012658227848101267</v>
      </c>
      <c r="Z72">
        <v>581</v>
      </c>
      <c r="AA72" t="s">
        <v>64</v>
      </c>
    </row>
    <row r="73" spans="1:27" ht="12.75">
      <c r="A73" s="3" t="s">
        <v>58</v>
      </c>
      <c r="B73">
        <v>21.6</v>
      </c>
      <c r="C73">
        <v>328.9</v>
      </c>
      <c r="D73">
        <v>3.519</v>
      </c>
      <c r="E73">
        <v>14.88</v>
      </c>
      <c r="F73">
        <v>243.39</v>
      </c>
      <c r="H73">
        <v>6.018</v>
      </c>
      <c r="I73">
        <v>2169.6</v>
      </c>
      <c r="K73">
        <v>0.54</v>
      </c>
      <c r="L73" s="13">
        <f t="shared" si="16"/>
        <v>14.307149999999998</v>
      </c>
      <c r="M73" s="8">
        <f t="shared" si="17"/>
        <v>0.08999539665490258</v>
      </c>
      <c r="N73">
        <v>0.31</v>
      </c>
      <c r="O73">
        <f t="shared" si="14"/>
        <v>3.76836</v>
      </c>
      <c r="P73" s="7">
        <f t="shared" si="18"/>
        <v>3.9891620999999993</v>
      </c>
      <c r="Q73" s="9">
        <f t="shared" si="19"/>
        <v>0.16976777999999998</v>
      </c>
      <c r="R73">
        <v>11.3</v>
      </c>
      <c r="S73">
        <f t="shared" si="15"/>
        <v>542.739</v>
      </c>
      <c r="T73" s="10">
        <f t="shared" si="20"/>
        <v>15.247145396654902</v>
      </c>
      <c r="U73" s="10">
        <f t="shared" si="22"/>
        <v>15.45892988</v>
      </c>
      <c r="V73" s="11">
        <f t="shared" si="23"/>
        <v>-0.6897152483245286</v>
      </c>
      <c r="X73" s="11">
        <f t="shared" si="24"/>
        <v>0.9882732096306759</v>
      </c>
      <c r="Y73">
        <f t="shared" si="21"/>
        <v>0.045608108108108114</v>
      </c>
      <c r="Z73">
        <v>280</v>
      </c>
      <c r="AA73" t="s">
        <v>63</v>
      </c>
    </row>
    <row r="74" spans="1:27" ht="12.75">
      <c r="A74" s="3" t="s">
        <v>59</v>
      </c>
      <c r="B74">
        <v>22.8</v>
      </c>
      <c r="C74">
        <v>204.47</v>
      </c>
      <c r="D74">
        <v>3.519</v>
      </c>
      <c r="E74">
        <v>7.68</v>
      </c>
      <c r="F74">
        <v>281.82</v>
      </c>
      <c r="H74">
        <v>3.186</v>
      </c>
      <c r="I74">
        <v>875.52</v>
      </c>
      <c r="K74">
        <v>0.57</v>
      </c>
      <c r="L74" s="13">
        <f t="shared" si="16"/>
        <v>8.894445</v>
      </c>
      <c r="M74" s="8">
        <f t="shared" si="17"/>
        <v>0.08999539665490258</v>
      </c>
      <c r="N74">
        <v>0.16</v>
      </c>
      <c r="O74">
        <f t="shared" si="14"/>
        <v>1.9449600000000002</v>
      </c>
      <c r="P74" s="7">
        <f t="shared" si="18"/>
        <v>4.6190298</v>
      </c>
      <c r="Q74" s="9">
        <f t="shared" si="19"/>
        <v>0.08987706</v>
      </c>
      <c r="R74">
        <v>4.56</v>
      </c>
      <c r="S74">
        <f t="shared" si="15"/>
        <v>219.0168</v>
      </c>
      <c r="T74" s="10">
        <f t="shared" si="20"/>
        <v>9.714440396654902</v>
      </c>
      <c r="U74" s="10">
        <f t="shared" si="22"/>
        <v>9.26890686</v>
      </c>
      <c r="V74" s="11">
        <f t="shared" si="23"/>
        <v>2.3469703768850056</v>
      </c>
      <c r="X74" s="11">
        <f t="shared" si="24"/>
        <v>0.9899962335054584</v>
      </c>
      <c r="Y74">
        <f t="shared" si="21"/>
        <v>0.1111111111111111</v>
      </c>
      <c r="Z74">
        <v>194</v>
      </c>
      <c r="AA74" t="s">
        <v>63</v>
      </c>
    </row>
    <row r="75" spans="1:27" ht="12.75">
      <c r="A75" s="3" t="s">
        <v>60</v>
      </c>
      <c r="B75">
        <v>14</v>
      </c>
      <c r="C75">
        <v>722.2</v>
      </c>
      <c r="D75">
        <v>5.865</v>
      </c>
      <c r="E75">
        <v>20.16</v>
      </c>
      <c r="F75">
        <v>159.21</v>
      </c>
      <c r="H75">
        <v>10.974</v>
      </c>
      <c r="I75">
        <v>6835.2</v>
      </c>
      <c r="K75">
        <v>0.35</v>
      </c>
      <c r="L75" s="13">
        <f t="shared" si="16"/>
        <v>31.4157</v>
      </c>
      <c r="M75" s="8">
        <f t="shared" si="17"/>
        <v>0.14999232775817098</v>
      </c>
      <c r="N75">
        <v>0.42</v>
      </c>
      <c r="O75">
        <f t="shared" si="14"/>
        <v>5.10552</v>
      </c>
      <c r="P75" s="7">
        <f t="shared" si="18"/>
        <v>2.6094519</v>
      </c>
      <c r="Q75" s="9">
        <f t="shared" si="19"/>
        <v>0.30957654</v>
      </c>
      <c r="R75">
        <v>35.6</v>
      </c>
      <c r="S75">
        <f t="shared" si="15"/>
        <v>1709.8680000000002</v>
      </c>
      <c r="T75" s="10">
        <f t="shared" si="20"/>
        <v>32.335692327758174</v>
      </c>
      <c r="U75" s="10">
        <f t="shared" si="22"/>
        <v>38.51902844</v>
      </c>
      <c r="V75" s="11">
        <f t="shared" si="23"/>
        <v>-8.726780721511924</v>
      </c>
      <c r="X75" s="11">
        <f t="shared" si="24"/>
        <v>0.9902419592904201</v>
      </c>
      <c r="Y75">
        <f t="shared" si="21"/>
        <v>0.009735744089012515</v>
      </c>
      <c r="Z75">
        <v>295</v>
      </c>
      <c r="AA75" t="s">
        <v>63</v>
      </c>
    </row>
    <row r="76" spans="1:27" ht="12.75">
      <c r="A76" s="3" t="s">
        <v>61</v>
      </c>
      <c r="B76">
        <v>2</v>
      </c>
      <c r="C76">
        <v>166.06</v>
      </c>
      <c r="D76">
        <v>1.564</v>
      </c>
      <c r="E76">
        <v>0.96</v>
      </c>
      <c r="F76">
        <v>245.83</v>
      </c>
      <c r="H76">
        <v>2.832</v>
      </c>
      <c r="I76">
        <v>368.64</v>
      </c>
      <c r="K76">
        <v>0.05</v>
      </c>
      <c r="L76" s="13">
        <f t="shared" si="16"/>
        <v>7.22361</v>
      </c>
      <c r="M76" s="8">
        <f t="shared" si="17"/>
        <v>0.03999795406884559</v>
      </c>
      <c r="N76">
        <v>0.02</v>
      </c>
      <c r="O76">
        <f t="shared" si="14"/>
        <v>0.24312000000000003</v>
      </c>
      <c r="P76" s="7">
        <f t="shared" si="18"/>
        <v>4.0291537</v>
      </c>
      <c r="Q76" s="9">
        <f t="shared" si="19"/>
        <v>0.07989072</v>
      </c>
      <c r="R76">
        <v>1.92</v>
      </c>
      <c r="S76">
        <f t="shared" si="15"/>
        <v>92.2176</v>
      </c>
      <c r="T76" s="10">
        <f t="shared" si="20"/>
        <v>7.333607954068845</v>
      </c>
      <c r="U76" s="10">
        <f t="shared" si="22"/>
        <v>6.02904442</v>
      </c>
      <c r="V76" s="11">
        <f t="shared" si="23"/>
        <v>9.762758901072974</v>
      </c>
      <c r="X76" s="11">
        <f t="shared" si="24"/>
        <v>0.9890613114090308</v>
      </c>
      <c r="Y76">
        <f t="shared" si="21"/>
        <v>0.02538071065989848</v>
      </c>
      <c r="Z76">
        <v>442</v>
      </c>
      <c r="AA76" t="s">
        <v>67</v>
      </c>
    </row>
    <row r="77" spans="1:27" ht="12.75">
      <c r="A77" s="3" t="s">
        <v>68</v>
      </c>
      <c r="B77">
        <v>1</v>
      </c>
      <c r="C77">
        <v>180.09</v>
      </c>
      <c r="D77">
        <v>0.78</v>
      </c>
      <c r="E77">
        <v>0</v>
      </c>
      <c r="F77">
        <v>267</v>
      </c>
      <c r="G77">
        <v>43</v>
      </c>
      <c r="H77">
        <v>3.54</v>
      </c>
      <c r="I77">
        <v>90.72</v>
      </c>
      <c r="K77" s="7">
        <f aca="true" t="shared" si="25" ref="K77:K130">B77*0.0499</f>
        <v>0.0499</v>
      </c>
      <c r="L77" s="13">
        <f t="shared" si="16"/>
        <v>7.833914999999999</v>
      </c>
      <c r="M77" s="8">
        <f t="shared" si="17"/>
        <v>0.019947828755562377</v>
      </c>
      <c r="N77" s="9">
        <f aca="true" t="shared" si="26" ref="N77:N140">N(E77)*0.08226</f>
        <v>0</v>
      </c>
      <c r="O77" s="9"/>
      <c r="P77" s="7">
        <f t="shared" si="18"/>
        <v>4.37613</v>
      </c>
      <c r="Q77" s="9">
        <f t="shared" si="19"/>
        <v>0.09986339999999999</v>
      </c>
      <c r="R77" s="9">
        <f aca="true" t="shared" si="27" ref="R77:R140">N(I77)*0.02082</f>
        <v>1.8887904000000002</v>
      </c>
      <c r="S77" s="9"/>
      <c r="T77" s="10">
        <f t="shared" si="20"/>
        <v>7.9037628287555615</v>
      </c>
      <c r="U77" s="10">
        <f t="shared" si="22"/>
        <v>6.3647838000000005</v>
      </c>
      <c r="V77" s="11">
        <f t="shared" si="23"/>
        <v>10.785814903208427</v>
      </c>
      <c r="X77" s="11">
        <f t="shared" si="24"/>
        <v>0.9874128826184507</v>
      </c>
      <c r="Y77">
        <f t="shared" si="21"/>
        <v>0.025739024652930657</v>
      </c>
      <c r="Z77">
        <v>847</v>
      </c>
      <c r="AA77" t="s">
        <v>64</v>
      </c>
    </row>
    <row r="78" spans="1:27" ht="12.75">
      <c r="A78" s="3" t="s">
        <v>69</v>
      </c>
      <c r="B78">
        <v>1</v>
      </c>
      <c r="C78">
        <v>270.02</v>
      </c>
      <c r="D78">
        <v>0.78</v>
      </c>
      <c r="E78">
        <v>0.6</v>
      </c>
      <c r="F78">
        <v>290</v>
      </c>
      <c r="G78">
        <v>17</v>
      </c>
      <c r="H78">
        <v>6.372</v>
      </c>
      <c r="I78">
        <v>339.84</v>
      </c>
      <c r="K78" s="7">
        <f t="shared" si="25"/>
        <v>0.0499</v>
      </c>
      <c r="L78" s="13">
        <f t="shared" si="16"/>
        <v>11.745869999999998</v>
      </c>
      <c r="M78" s="8">
        <f t="shared" si="17"/>
        <v>0.019947828755562377</v>
      </c>
      <c r="N78" s="9">
        <f t="shared" si="26"/>
        <v>0.049356</v>
      </c>
      <c r="O78" s="9"/>
      <c r="P78" s="7">
        <f t="shared" si="18"/>
        <v>4.7531</v>
      </c>
      <c r="Q78" s="9">
        <f t="shared" si="19"/>
        <v>0.17975412</v>
      </c>
      <c r="R78" s="9">
        <f t="shared" si="27"/>
        <v>7.0754688</v>
      </c>
      <c r="S78" s="9"/>
      <c r="T78" s="10">
        <f t="shared" si="20"/>
        <v>11.865073828755559</v>
      </c>
      <c r="U78" s="10">
        <f t="shared" si="22"/>
        <v>12.008322920000001</v>
      </c>
      <c r="V78" s="11">
        <f t="shared" si="23"/>
        <v>-0.6000364872749383</v>
      </c>
      <c r="X78" s="11">
        <f t="shared" si="24"/>
        <v>0.9849270681189304</v>
      </c>
      <c r="Y78">
        <f t="shared" si="21"/>
        <v>0.007003146279249433</v>
      </c>
      <c r="Z78">
        <v>547</v>
      </c>
      <c r="AA78" t="s">
        <v>64</v>
      </c>
    </row>
    <row r="79" spans="1:27" ht="12.75">
      <c r="A79" s="3" t="s">
        <v>70</v>
      </c>
      <c r="B79">
        <v>9.2</v>
      </c>
      <c r="C79">
        <v>243.11</v>
      </c>
      <c r="D79">
        <v>0.78</v>
      </c>
      <c r="E79">
        <v>0</v>
      </c>
      <c r="F79">
        <v>270</v>
      </c>
      <c r="G79">
        <v>0</v>
      </c>
      <c r="H79">
        <v>8.142</v>
      </c>
      <c r="I79">
        <v>314.88</v>
      </c>
      <c r="K79" s="7">
        <f t="shared" si="25"/>
        <v>0.45908</v>
      </c>
      <c r="L79" s="13">
        <f t="shared" si="16"/>
        <v>10.575285</v>
      </c>
      <c r="M79" s="8">
        <f t="shared" si="17"/>
        <v>0.019947828755562377</v>
      </c>
      <c r="N79" s="9">
        <f t="shared" si="26"/>
        <v>0</v>
      </c>
      <c r="O79" s="9"/>
      <c r="P79" s="7">
        <f t="shared" si="18"/>
        <v>4.425299999999999</v>
      </c>
      <c r="Q79" s="9">
        <f t="shared" si="19"/>
        <v>0.22968581999999998</v>
      </c>
      <c r="R79" s="9">
        <f t="shared" si="27"/>
        <v>6.555801600000001</v>
      </c>
      <c r="S79" s="9"/>
      <c r="T79" s="10">
        <f t="shared" si="20"/>
        <v>11.054312828755561</v>
      </c>
      <c r="U79" s="10">
        <f t="shared" si="22"/>
        <v>11.210787419999999</v>
      </c>
      <c r="V79" s="11">
        <f t="shared" si="23"/>
        <v>-0.7027796394187954</v>
      </c>
      <c r="X79" s="11">
        <f t="shared" si="24"/>
        <v>0.9787425784089253</v>
      </c>
      <c r="Y79">
        <f t="shared" si="21"/>
        <v>0.06544372751779587</v>
      </c>
      <c r="Z79">
        <v>1250</v>
      </c>
      <c r="AA79" t="s">
        <v>64</v>
      </c>
    </row>
    <row r="80" spans="1:27" ht="12.75">
      <c r="A80" s="3" t="s">
        <v>71</v>
      </c>
      <c r="B80">
        <v>15</v>
      </c>
      <c r="C80">
        <v>450.11</v>
      </c>
      <c r="D80">
        <v>0.78</v>
      </c>
      <c r="E80">
        <v>4.2</v>
      </c>
      <c r="F80">
        <v>234</v>
      </c>
      <c r="G80">
        <v>14</v>
      </c>
      <c r="H80">
        <v>91.686</v>
      </c>
      <c r="I80">
        <v>659.52</v>
      </c>
      <c r="K80" s="7">
        <f t="shared" si="25"/>
        <v>0.7484999999999999</v>
      </c>
      <c r="L80" s="13">
        <f t="shared" si="16"/>
        <v>19.579784999999998</v>
      </c>
      <c r="M80" s="8">
        <f t="shared" si="17"/>
        <v>0.019947828755562377</v>
      </c>
      <c r="N80" s="9">
        <f t="shared" si="26"/>
        <v>0.345492</v>
      </c>
      <c r="O80" s="9"/>
      <c r="P80" s="7">
        <f t="shared" si="18"/>
        <v>3.8352599999999994</v>
      </c>
      <c r="Q80" s="9">
        <f t="shared" si="19"/>
        <v>2.58646206</v>
      </c>
      <c r="R80" s="9">
        <f t="shared" si="27"/>
        <v>13.731206400000001</v>
      </c>
      <c r="S80" s="9"/>
      <c r="T80" s="10">
        <f t="shared" si="20"/>
        <v>20.69372482875556</v>
      </c>
      <c r="U80" s="10">
        <f t="shared" si="22"/>
        <v>20.152928460000002</v>
      </c>
      <c r="V80" s="11">
        <f t="shared" si="23"/>
        <v>1.323967388301138</v>
      </c>
      <c r="X80" s="11">
        <f t="shared" si="24"/>
        <v>0.8833152922549804</v>
      </c>
      <c r="Y80">
        <f t="shared" si="21"/>
        <v>0.05169303709086255</v>
      </c>
      <c r="Z80">
        <v>373</v>
      </c>
      <c r="AA80" t="s">
        <v>64</v>
      </c>
    </row>
    <row r="81" spans="1:27" ht="12.75">
      <c r="A81" s="3">
        <v>628</v>
      </c>
      <c r="B81">
        <v>2</v>
      </c>
      <c r="C81">
        <v>170</v>
      </c>
      <c r="D81">
        <v>3</v>
      </c>
      <c r="E81">
        <v>0.6</v>
      </c>
      <c r="F81">
        <v>180</v>
      </c>
      <c r="G81">
        <v>68</v>
      </c>
      <c r="H81">
        <v>34</v>
      </c>
      <c r="I81">
        <v>63</v>
      </c>
      <c r="K81" s="7">
        <f t="shared" si="25"/>
        <v>0.0998</v>
      </c>
      <c r="L81" s="13">
        <f t="shared" si="16"/>
        <v>7.395</v>
      </c>
      <c r="M81" s="8">
        <f t="shared" si="17"/>
        <v>0.07672241829062454</v>
      </c>
      <c r="N81" s="9">
        <f t="shared" si="26"/>
        <v>0.049356</v>
      </c>
      <c r="O81" s="9"/>
      <c r="P81" s="7">
        <f t="shared" si="18"/>
        <v>2.9501999999999997</v>
      </c>
      <c r="Q81" s="9">
        <f t="shared" si="19"/>
        <v>0.95914</v>
      </c>
      <c r="R81" s="9">
        <f t="shared" si="27"/>
        <v>1.31166</v>
      </c>
      <c r="S81" s="9"/>
      <c r="T81" s="10">
        <f t="shared" si="20"/>
        <v>7.620878418290625</v>
      </c>
      <c r="U81" s="10">
        <f t="shared" si="22"/>
        <v>5.221</v>
      </c>
      <c r="V81" s="11">
        <f t="shared" si="23"/>
        <v>18.68790795334497</v>
      </c>
      <c r="X81" s="11">
        <f t="shared" si="24"/>
        <v>0.8851898579626389</v>
      </c>
      <c r="Y81">
        <f t="shared" si="21"/>
        <v>0.07070692757853571</v>
      </c>
      <c r="Z81">
        <v>1495</v>
      </c>
      <c r="AA81" t="s">
        <v>247</v>
      </c>
    </row>
    <row r="82" spans="1:27" ht="12.75">
      <c r="A82" s="3">
        <v>883</v>
      </c>
      <c r="B82">
        <v>20</v>
      </c>
      <c r="C82">
        <v>100</v>
      </c>
      <c r="D82">
        <v>2</v>
      </c>
      <c r="E82">
        <v>1.6</v>
      </c>
      <c r="F82">
        <v>250</v>
      </c>
      <c r="G82">
        <v>14</v>
      </c>
      <c r="H82">
        <v>14</v>
      </c>
      <c r="I82">
        <v>29</v>
      </c>
      <c r="K82" s="7">
        <f t="shared" si="25"/>
        <v>0.998</v>
      </c>
      <c r="L82" s="13">
        <f t="shared" si="16"/>
        <v>4.35</v>
      </c>
      <c r="M82" s="8">
        <f t="shared" si="17"/>
        <v>0.051148278860416355</v>
      </c>
      <c r="N82" s="9">
        <f t="shared" si="26"/>
        <v>0.131616</v>
      </c>
      <c r="O82" s="9"/>
      <c r="P82" s="7">
        <f t="shared" si="18"/>
        <v>4.097499999999999</v>
      </c>
      <c r="Q82" s="9">
        <f t="shared" si="19"/>
        <v>0.39493999999999996</v>
      </c>
      <c r="R82" s="9">
        <f t="shared" si="27"/>
        <v>0.6037800000000001</v>
      </c>
      <c r="S82" s="9"/>
      <c r="T82" s="10">
        <f t="shared" si="20"/>
        <v>5.530764278860416</v>
      </c>
      <c r="U82" s="10">
        <f t="shared" si="22"/>
        <v>5.09622</v>
      </c>
      <c r="V82" s="11">
        <f t="shared" si="23"/>
        <v>4.089064850926971</v>
      </c>
      <c r="X82" s="11">
        <f t="shared" si="24"/>
        <v>0.9167660708038458</v>
      </c>
      <c r="Y82">
        <f t="shared" si="21"/>
        <v>0.6230568492552035</v>
      </c>
      <c r="Z82">
        <v>1052</v>
      </c>
      <c r="AA82" t="s">
        <v>247</v>
      </c>
    </row>
    <row r="83" spans="1:27" ht="12.75">
      <c r="A83" s="3">
        <v>1244</v>
      </c>
      <c r="B83">
        <v>67</v>
      </c>
      <c r="C83">
        <v>850</v>
      </c>
      <c r="D83">
        <v>8.9</v>
      </c>
      <c r="E83">
        <v>5.8</v>
      </c>
      <c r="F83">
        <v>615</v>
      </c>
      <c r="H83">
        <v>62</v>
      </c>
      <c r="I83">
        <v>1400</v>
      </c>
      <c r="K83" s="7">
        <f t="shared" si="25"/>
        <v>3.3433</v>
      </c>
      <c r="L83" s="13">
        <f t="shared" si="16"/>
        <v>36.974999999999994</v>
      </c>
      <c r="M83" s="8">
        <f t="shared" si="17"/>
        <v>0.22760984092885278</v>
      </c>
      <c r="N83" s="9">
        <f t="shared" si="26"/>
        <v>0.477108</v>
      </c>
      <c r="O83" s="9"/>
      <c r="P83" s="7">
        <f t="shared" si="18"/>
        <v>10.079849999999999</v>
      </c>
      <c r="Q83" s="9">
        <f t="shared" si="19"/>
        <v>1.74902</v>
      </c>
      <c r="R83" s="9">
        <f t="shared" si="27"/>
        <v>29.148000000000003</v>
      </c>
      <c r="S83" s="9"/>
      <c r="T83" s="10">
        <f t="shared" si="20"/>
        <v>41.023017840928844</v>
      </c>
      <c r="U83" s="10">
        <f t="shared" si="22"/>
        <v>40.976870000000005</v>
      </c>
      <c r="V83" s="11">
        <f t="shared" si="23"/>
        <v>0.05627793176785913</v>
      </c>
      <c r="X83" s="11">
        <f t="shared" si="24"/>
        <v>0.9548337181935139</v>
      </c>
      <c r="Y83">
        <f t="shared" si="21"/>
        <v>0.10289831431798666</v>
      </c>
      <c r="Z83">
        <v>4992</v>
      </c>
      <c r="AA83" t="s">
        <v>247</v>
      </c>
    </row>
    <row r="84" spans="1:27" ht="12.75">
      <c r="A84" s="3" t="s">
        <v>76</v>
      </c>
      <c r="B84">
        <v>50</v>
      </c>
      <c r="C84">
        <v>62</v>
      </c>
      <c r="D84">
        <v>2</v>
      </c>
      <c r="E84">
        <v>13</v>
      </c>
      <c r="F84">
        <v>230</v>
      </c>
      <c r="G84">
        <v>0</v>
      </c>
      <c r="H84">
        <v>20</v>
      </c>
      <c r="I84">
        <v>92</v>
      </c>
      <c r="K84" s="7">
        <f t="shared" si="25"/>
        <v>2.495</v>
      </c>
      <c r="L84" s="13">
        <f t="shared" si="16"/>
        <v>2.6969999999999996</v>
      </c>
      <c r="M84" s="8">
        <f t="shared" si="17"/>
        <v>0.051148278860416355</v>
      </c>
      <c r="N84" s="9">
        <f t="shared" si="26"/>
        <v>1.06938</v>
      </c>
      <c r="O84" s="9"/>
      <c r="P84" s="7">
        <f t="shared" si="18"/>
        <v>3.7697</v>
      </c>
      <c r="Q84" s="9">
        <f t="shared" si="19"/>
        <v>0.5642</v>
      </c>
      <c r="R84" s="9">
        <f t="shared" si="27"/>
        <v>1.9154400000000003</v>
      </c>
      <c r="S84" s="9"/>
      <c r="T84" s="10">
        <f t="shared" si="20"/>
        <v>6.312528278860416</v>
      </c>
      <c r="U84" s="10">
        <f t="shared" si="22"/>
        <v>6.24934</v>
      </c>
      <c r="V84" s="11">
        <f t="shared" si="23"/>
        <v>0.5030165693326963</v>
      </c>
      <c r="X84" s="11">
        <f t="shared" si="24"/>
        <v>0.8269961977186312</v>
      </c>
      <c r="Y84">
        <f t="shared" si="21"/>
        <v>0.5657031951460625</v>
      </c>
      <c r="Z84">
        <v>466</v>
      </c>
      <c r="AA84" t="s">
        <v>247</v>
      </c>
    </row>
    <row r="85" spans="1:27" ht="12.75">
      <c r="A85" s="3">
        <v>1399</v>
      </c>
      <c r="B85">
        <v>71</v>
      </c>
      <c r="C85">
        <v>3600</v>
      </c>
      <c r="D85">
        <v>22</v>
      </c>
      <c r="E85">
        <v>14</v>
      </c>
      <c r="F85">
        <v>232</v>
      </c>
      <c r="G85">
        <v>0</v>
      </c>
      <c r="H85">
        <v>550</v>
      </c>
      <c r="I85">
        <v>6400</v>
      </c>
      <c r="K85" s="7">
        <f t="shared" si="25"/>
        <v>3.5429</v>
      </c>
      <c r="L85" s="13">
        <f t="shared" si="16"/>
        <v>156.6</v>
      </c>
      <c r="M85" s="8">
        <f t="shared" si="17"/>
        <v>0.5626310674645799</v>
      </c>
      <c r="N85" s="9">
        <f t="shared" si="26"/>
        <v>1.15164</v>
      </c>
      <c r="O85" s="9"/>
      <c r="P85" s="7">
        <f t="shared" si="18"/>
        <v>3.8024799999999996</v>
      </c>
      <c r="Q85" s="9">
        <f t="shared" si="19"/>
        <v>15.5155</v>
      </c>
      <c r="R85" s="9">
        <f t="shared" si="27"/>
        <v>133.24800000000002</v>
      </c>
      <c r="S85" s="9"/>
      <c r="T85" s="10">
        <f t="shared" si="20"/>
        <v>161.85717106746458</v>
      </c>
      <c r="U85" s="10">
        <f t="shared" si="22"/>
        <v>152.56598000000002</v>
      </c>
      <c r="V85" s="11">
        <f t="shared" si="23"/>
        <v>2.9549958506302794</v>
      </c>
      <c r="X85" s="11">
        <f t="shared" si="24"/>
        <v>0.9098541386452702</v>
      </c>
      <c r="Y85">
        <f t="shared" si="21"/>
        <v>0.02590011470061239</v>
      </c>
      <c r="Z85">
        <v>5744</v>
      </c>
      <c r="AA85" t="s">
        <v>247</v>
      </c>
    </row>
    <row r="86" spans="1:27" ht="12.75">
      <c r="A86" s="3" t="s">
        <v>77</v>
      </c>
      <c r="B86">
        <v>44</v>
      </c>
      <c r="C86">
        <v>140</v>
      </c>
      <c r="D86">
        <v>2</v>
      </c>
      <c r="E86">
        <v>18</v>
      </c>
      <c r="F86">
        <v>230</v>
      </c>
      <c r="G86">
        <v>0</v>
      </c>
      <c r="H86">
        <v>49</v>
      </c>
      <c r="I86">
        <v>220</v>
      </c>
      <c r="K86" s="7">
        <f t="shared" si="25"/>
        <v>2.1955999999999998</v>
      </c>
      <c r="L86" s="13">
        <f t="shared" si="16"/>
        <v>6.09</v>
      </c>
      <c r="M86" s="8">
        <f t="shared" si="17"/>
        <v>0.051148278860416355</v>
      </c>
      <c r="N86" s="9">
        <f t="shared" si="26"/>
        <v>1.48068</v>
      </c>
      <c r="O86" s="9"/>
      <c r="P86" s="7">
        <f t="shared" si="18"/>
        <v>3.7697</v>
      </c>
      <c r="Q86" s="9">
        <f t="shared" si="19"/>
        <v>1.38229</v>
      </c>
      <c r="R86" s="9">
        <f t="shared" si="27"/>
        <v>4.5804</v>
      </c>
      <c r="S86" s="9"/>
      <c r="T86" s="10">
        <f t="shared" si="20"/>
        <v>9.817428278860415</v>
      </c>
      <c r="U86" s="10">
        <f t="shared" si="22"/>
        <v>9.732389999999999</v>
      </c>
      <c r="V86" s="11">
        <f t="shared" si="23"/>
        <v>0.43498245174161015</v>
      </c>
      <c r="X86" s="11">
        <f t="shared" si="24"/>
        <v>0.8150111946939961</v>
      </c>
      <c r="Y86">
        <f t="shared" si="21"/>
        <v>0.324025974025974</v>
      </c>
      <c r="Z86">
        <v>466</v>
      </c>
      <c r="AA86" t="s">
        <v>247</v>
      </c>
    </row>
    <row r="87" spans="1:27" ht="12.75">
      <c r="A87" s="3">
        <v>1096</v>
      </c>
      <c r="B87">
        <v>72</v>
      </c>
      <c r="C87">
        <v>2200</v>
      </c>
      <c r="D87">
        <v>9</v>
      </c>
      <c r="E87">
        <v>28</v>
      </c>
      <c r="F87">
        <v>480</v>
      </c>
      <c r="G87">
        <v>10</v>
      </c>
      <c r="H87">
        <v>1100</v>
      </c>
      <c r="I87">
        <v>2800</v>
      </c>
      <c r="K87" s="7">
        <f t="shared" si="25"/>
        <v>3.5928</v>
      </c>
      <c r="L87" s="13">
        <f t="shared" si="16"/>
        <v>95.69999999999999</v>
      </c>
      <c r="M87" s="8">
        <f t="shared" si="17"/>
        <v>0.2301672548718736</v>
      </c>
      <c r="N87" s="9">
        <f t="shared" si="26"/>
        <v>2.30328</v>
      </c>
      <c r="O87" s="9"/>
      <c r="P87" s="7">
        <f t="shared" si="18"/>
        <v>7.8671999999999995</v>
      </c>
      <c r="Q87" s="9">
        <f t="shared" si="19"/>
        <v>31.031</v>
      </c>
      <c r="R87" s="9">
        <f t="shared" si="27"/>
        <v>58.29600000000001</v>
      </c>
      <c r="S87" s="9"/>
      <c r="T87" s="10">
        <f t="shared" si="20"/>
        <v>101.82624725487186</v>
      </c>
      <c r="U87" s="10">
        <f t="shared" si="22"/>
        <v>97.1942</v>
      </c>
      <c r="V87" s="11">
        <f t="shared" si="23"/>
        <v>2.327422794372439</v>
      </c>
      <c r="X87" s="11">
        <f t="shared" si="24"/>
        <v>0.7551427827445534</v>
      </c>
      <c r="Y87">
        <f t="shared" si="21"/>
        <v>0.05805250707720944</v>
      </c>
      <c r="Z87">
        <v>1845</v>
      </c>
      <c r="AA87" t="s">
        <v>247</v>
      </c>
    </row>
    <row r="88" spans="1:27" ht="12.75">
      <c r="A88" s="3" t="s">
        <v>78</v>
      </c>
      <c r="B88">
        <v>5.6</v>
      </c>
      <c r="C88">
        <v>360</v>
      </c>
      <c r="D88">
        <v>2</v>
      </c>
      <c r="E88">
        <v>0.5</v>
      </c>
      <c r="F88">
        <v>550</v>
      </c>
      <c r="G88">
        <v>0</v>
      </c>
      <c r="H88">
        <v>200</v>
      </c>
      <c r="I88">
        <v>52</v>
      </c>
      <c r="K88" s="7">
        <f t="shared" si="25"/>
        <v>0.27943999999999997</v>
      </c>
      <c r="L88" s="13">
        <f t="shared" si="16"/>
        <v>15.659999999999998</v>
      </c>
      <c r="M88" s="8">
        <f t="shared" si="17"/>
        <v>0.051148278860416355</v>
      </c>
      <c r="N88" s="9">
        <f t="shared" si="26"/>
        <v>0.04113</v>
      </c>
      <c r="O88" s="9"/>
      <c r="P88" s="7">
        <f t="shared" si="18"/>
        <v>9.0145</v>
      </c>
      <c r="Q88" s="9">
        <f t="shared" si="19"/>
        <v>5.6419999999999995</v>
      </c>
      <c r="R88" s="9">
        <f t="shared" si="27"/>
        <v>1.08264</v>
      </c>
      <c r="S88" s="9"/>
      <c r="T88" s="10">
        <f t="shared" si="20"/>
        <v>16.031718278860414</v>
      </c>
      <c r="U88" s="10">
        <f t="shared" si="22"/>
        <v>15.739139999999999</v>
      </c>
      <c r="V88" s="11">
        <f t="shared" si="23"/>
        <v>0.9209014005614361</v>
      </c>
      <c r="X88" s="11">
        <f t="shared" si="24"/>
        <v>0.7351422401652427</v>
      </c>
      <c r="Y88">
        <f t="shared" si="21"/>
        <v>0.20515681898273228</v>
      </c>
      <c r="Z88">
        <v>695</v>
      </c>
      <c r="AA88" t="s">
        <v>75</v>
      </c>
    </row>
    <row r="89" spans="1:27" ht="12.75">
      <c r="A89" s="3" t="s">
        <v>79</v>
      </c>
      <c r="B89">
        <v>7</v>
      </c>
      <c r="C89">
        <v>57</v>
      </c>
      <c r="D89">
        <v>2</v>
      </c>
      <c r="E89">
        <v>0.6</v>
      </c>
      <c r="F89">
        <v>120</v>
      </c>
      <c r="G89">
        <v>24</v>
      </c>
      <c r="H89">
        <v>4.6</v>
      </c>
      <c r="I89">
        <v>11</v>
      </c>
      <c r="K89" s="7">
        <f t="shared" si="25"/>
        <v>0.3493</v>
      </c>
      <c r="L89" s="13">
        <f t="shared" si="16"/>
        <v>2.4795</v>
      </c>
      <c r="M89" s="8">
        <f t="shared" si="17"/>
        <v>0.051148278860416355</v>
      </c>
      <c r="N89" s="9">
        <f t="shared" si="26"/>
        <v>0.049356</v>
      </c>
      <c r="O89" s="9"/>
      <c r="P89" s="7">
        <f t="shared" si="18"/>
        <v>1.9667999999999999</v>
      </c>
      <c r="Q89" s="9">
        <f t="shared" si="19"/>
        <v>0.129766</v>
      </c>
      <c r="R89" s="9">
        <f t="shared" si="27"/>
        <v>0.22902000000000003</v>
      </c>
      <c r="S89" s="9"/>
      <c r="T89" s="10">
        <f t="shared" si="20"/>
        <v>2.929304278860416</v>
      </c>
      <c r="U89" s="10">
        <f t="shared" si="22"/>
        <v>2.325586</v>
      </c>
      <c r="V89" s="11">
        <f t="shared" si="23"/>
        <v>11.488694279480553</v>
      </c>
      <c r="X89" s="11">
        <f t="shared" si="24"/>
        <v>0.9502672399057819</v>
      </c>
      <c r="Y89">
        <f t="shared" si="21"/>
        <v>0.6039908701065153</v>
      </c>
      <c r="Z89">
        <v>1475</v>
      </c>
      <c r="AA89" t="s">
        <v>75</v>
      </c>
    </row>
    <row r="90" spans="1:27" ht="12.75">
      <c r="A90" s="3" t="s">
        <v>80</v>
      </c>
      <c r="B90">
        <v>17</v>
      </c>
      <c r="C90">
        <v>43</v>
      </c>
      <c r="D90">
        <v>24</v>
      </c>
      <c r="E90">
        <v>0.6</v>
      </c>
      <c r="F90">
        <v>150</v>
      </c>
      <c r="G90">
        <v>0</v>
      </c>
      <c r="H90">
        <v>4.6</v>
      </c>
      <c r="I90">
        <v>8</v>
      </c>
      <c r="K90" s="7">
        <f t="shared" si="25"/>
        <v>0.8483</v>
      </c>
      <c r="L90" s="13">
        <f t="shared" si="16"/>
        <v>1.8704999999999998</v>
      </c>
      <c r="M90" s="8">
        <f t="shared" si="17"/>
        <v>0.6137793463249963</v>
      </c>
      <c r="N90" s="9">
        <f t="shared" si="26"/>
        <v>0.049356</v>
      </c>
      <c r="O90" s="9"/>
      <c r="P90" s="7">
        <f t="shared" si="18"/>
        <v>2.4585</v>
      </c>
      <c r="Q90" s="9">
        <f t="shared" si="19"/>
        <v>0.129766</v>
      </c>
      <c r="R90" s="9">
        <f t="shared" si="27"/>
        <v>0.16656</v>
      </c>
      <c r="S90" s="9"/>
      <c r="T90" s="10">
        <f t="shared" si="20"/>
        <v>3.381935346324996</v>
      </c>
      <c r="U90" s="10">
        <f t="shared" si="22"/>
        <v>2.754826</v>
      </c>
      <c r="V90" s="11">
        <f t="shared" si="23"/>
        <v>10.218897410774188</v>
      </c>
      <c r="X90" s="11">
        <f t="shared" si="24"/>
        <v>0.9351256282914372</v>
      </c>
      <c r="Y90">
        <f t="shared" si="21"/>
        <v>0.8358788404311924</v>
      </c>
      <c r="Z90">
        <v>1100</v>
      </c>
      <c r="AA90" t="s">
        <v>75</v>
      </c>
    </row>
    <row r="91" spans="1:27" ht="12.75">
      <c r="A91" s="3" t="s">
        <v>81</v>
      </c>
      <c r="B91">
        <v>6</v>
      </c>
      <c r="C91">
        <v>200</v>
      </c>
      <c r="D91">
        <v>1</v>
      </c>
      <c r="E91">
        <v>1.2</v>
      </c>
      <c r="F91">
        <v>220</v>
      </c>
      <c r="G91">
        <v>23</v>
      </c>
      <c r="H91">
        <v>26</v>
      </c>
      <c r="I91">
        <v>170</v>
      </c>
      <c r="K91" s="7">
        <f t="shared" si="25"/>
        <v>0.2994</v>
      </c>
      <c r="L91" s="13">
        <f t="shared" si="16"/>
        <v>8.7</v>
      </c>
      <c r="M91" s="8">
        <f t="shared" si="17"/>
        <v>0.025574139430208177</v>
      </c>
      <c r="N91" s="9">
        <f t="shared" si="26"/>
        <v>0.098712</v>
      </c>
      <c r="O91" s="9"/>
      <c r="P91" s="7">
        <f t="shared" si="18"/>
        <v>3.6057999999999995</v>
      </c>
      <c r="Q91" s="9">
        <f t="shared" si="19"/>
        <v>0.73346</v>
      </c>
      <c r="R91" s="9">
        <f t="shared" si="27"/>
        <v>3.5394</v>
      </c>
      <c r="S91" s="9"/>
      <c r="T91" s="10">
        <f t="shared" si="20"/>
        <v>9.123686139430209</v>
      </c>
      <c r="U91" s="10">
        <f t="shared" si="22"/>
        <v>7.87866</v>
      </c>
      <c r="V91" s="11">
        <f t="shared" si="23"/>
        <v>7.322672584243323</v>
      </c>
      <c r="X91" s="11">
        <f t="shared" si="24"/>
        <v>0.9222491005421127</v>
      </c>
      <c r="Y91">
        <f t="shared" si="21"/>
        <v>0.0779931228508909</v>
      </c>
      <c r="Z91">
        <v>1000</v>
      </c>
      <c r="AA91" t="s">
        <v>75</v>
      </c>
    </row>
    <row r="92" spans="1:27" ht="12.75">
      <c r="A92" s="3">
        <v>861</v>
      </c>
      <c r="B92">
        <v>6</v>
      </c>
      <c r="C92">
        <v>200</v>
      </c>
      <c r="D92">
        <v>1</v>
      </c>
      <c r="E92">
        <v>1.2</v>
      </c>
      <c r="F92">
        <v>220</v>
      </c>
      <c r="G92">
        <v>23</v>
      </c>
      <c r="H92">
        <v>25</v>
      </c>
      <c r="I92">
        <v>170</v>
      </c>
      <c r="K92" s="7">
        <f t="shared" si="25"/>
        <v>0.2994</v>
      </c>
      <c r="L92" s="13">
        <f t="shared" si="16"/>
        <v>8.7</v>
      </c>
      <c r="M92" s="8">
        <f t="shared" si="17"/>
        <v>0.025574139430208177</v>
      </c>
      <c r="N92" s="9">
        <f t="shared" si="26"/>
        <v>0.098712</v>
      </c>
      <c r="O92" s="9"/>
      <c r="P92" s="7">
        <f t="shared" si="18"/>
        <v>3.6057999999999995</v>
      </c>
      <c r="Q92" s="9">
        <f t="shared" si="19"/>
        <v>0.7052499999999999</v>
      </c>
      <c r="R92" s="9">
        <f t="shared" si="27"/>
        <v>3.5394</v>
      </c>
      <c r="S92" s="9"/>
      <c r="T92" s="10">
        <f t="shared" si="20"/>
        <v>9.123686139430209</v>
      </c>
      <c r="U92" s="10">
        <f t="shared" si="22"/>
        <v>7.85045</v>
      </c>
      <c r="V92" s="11">
        <f t="shared" si="23"/>
        <v>7.501036453174982</v>
      </c>
      <c r="X92" s="11">
        <f t="shared" si="24"/>
        <v>0.9250152840169055</v>
      </c>
      <c r="Y92">
        <f t="shared" si="21"/>
        <v>0.0779931228508909</v>
      </c>
      <c r="Z92">
        <v>1200</v>
      </c>
      <c r="AA92" t="s">
        <v>75</v>
      </c>
    </row>
    <row r="93" spans="1:27" ht="12.75">
      <c r="A93" s="3">
        <v>880</v>
      </c>
      <c r="B93">
        <v>8</v>
      </c>
      <c r="C93">
        <v>170</v>
      </c>
      <c r="D93">
        <v>2</v>
      </c>
      <c r="E93">
        <v>1.2</v>
      </c>
      <c r="F93">
        <v>210</v>
      </c>
      <c r="G93">
        <v>15</v>
      </c>
      <c r="H93">
        <v>11</v>
      </c>
      <c r="I93">
        <v>160</v>
      </c>
      <c r="K93" s="7">
        <f t="shared" si="25"/>
        <v>0.3992</v>
      </c>
      <c r="L93" s="13">
        <f t="shared" si="16"/>
        <v>7.395</v>
      </c>
      <c r="M93" s="8">
        <f t="shared" si="17"/>
        <v>0.051148278860416355</v>
      </c>
      <c r="N93" s="9">
        <f t="shared" si="26"/>
        <v>0.098712</v>
      </c>
      <c r="O93" s="9"/>
      <c r="P93" s="7">
        <f t="shared" si="18"/>
        <v>3.4418999999999995</v>
      </c>
      <c r="Q93" s="9">
        <f t="shared" si="19"/>
        <v>0.31031</v>
      </c>
      <c r="R93" s="9">
        <f t="shared" si="27"/>
        <v>3.3312000000000004</v>
      </c>
      <c r="S93" s="9"/>
      <c r="T93" s="10">
        <f t="shared" si="20"/>
        <v>7.944060278860416</v>
      </c>
      <c r="U93" s="10">
        <f t="shared" si="22"/>
        <v>7.08341</v>
      </c>
      <c r="V93" s="11">
        <f t="shared" si="23"/>
        <v>5.72718004354411</v>
      </c>
      <c r="X93" s="11">
        <f t="shared" si="24"/>
        <v>0.9597277721467403</v>
      </c>
      <c r="Y93">
        <f t="shared" si="21"/>
        <v>0.10701265279862748</v>
      </c>
      <c r="Z93">
        <v>450</v>
      </c>
      <c r="AA93" t="s">
        <v>75</v>
      </c>
    </row>
    <row r="94" spans="1:27" ht="12.75">
      <c r="A94" s="3">
        <v>2349</v>
      </c>
      <c r="B94">
        <v>38</v>
      </c>
      <c r="C94">
        <v>260</v>
      </c>
      <c r="D94">
        <v>2</v>
      </c>
      <c r="E94">
        <v>1.2</v>
      </c>
      <c r="F94">
        <v>170</v>
      </c>
      <c r="G94">
        <v>0</v>
      </c>
      <c r="H94">
        <v>18</v>
      </c>
      <c r="I94">
        <v>510</v>
      </c>
      <c r="K94" s="7">
        <f t="shared" si="25"/>
        <v>1.8961999999999999</v>
      </c>
      <c r="L94" s="13">
        <f t="shared" si="16"/>
        <v>11.309999999999999</v>
      </c>
      <c r="M94" s="8">
        <f t="shared" si="17"/>
        <v>0.051148278860416355</v>
      </c>
      <c r="N94" s="9">
        <f t="shared" si="26"/>
        <v>0.098712</v>
      </c>
      <c r="O94" s="9"/>
      <c r="P94" s="7">
        <f t="shared" si="18"/>
        <v>2.7862999999999998</v>
      </c>
      <c r="Q94" s="9">
        <f t="shared" si="19"/>
        <v>0.50778</v>
      </c>
      <c r="R94" s="9">
        <f t="shared" si="27"/>
        <v>10.618200000000002</v>
      </c>
      <c r="S94" s="9"/>
      <c r="T94" s="10">
        <f t="shared" si="20"/>
        <v>13.356060278860417</v>
      </c>
      <c r="U94" s="10">
        <f t="shared" si="22"/>
        <v>13.91228</v>
      </c>
      <c r="V94" s="11">
        <f t="shared" si="23"/>
        <v>-2.0398004258836</v>
      </c>
      <c r="X94" s="11">
        <f t="shared" si="24"/>
        <v>0.9570325391063296</v>
      </c>
      <c r="Y94">
        <f t="shared" si="21"/>
        <v>0.15152144729271874</v>
      </c>
      <c r="Z94">
        <v>5200</v>
      </c>
      <c r="AA94" t="s">
        <v>75</v>
      </c>
    </row>
    <row r="95" spans="1:27" ht="12.75">
      <c r="A95" s="3" t="s">
        <v>82</v>
      </c>
      <c r="B95">
        <v>10</v>
      </c>
      <c r="C95">
        <v>48</v>
      </c>
      <c r="D95">
        <v>2</v>
      </c>
      <c r="E95">
        <v>2.4</v>
      </c>
      <c r="F95">
        <v>140</v>
      </c>
      <c r="G95">
        <v>5</v>
      </c>
      <c r="H95">
        <v>1.1</v>
      </c>
      <c r="I95">
        <v>16</v>
      </c>
      <c r="K95" s="7">
        <f t="shared" si="25"/>
        <v>0.499</v>
      </c>
      <c r="L95" s="13">
        <f t="shared" si="16"/>
        <v>2.088</v>
      </c>
      <c r="M95" s="8">
        <f t="shared" si="17"/>
        <v>0.051148278860416355</v>
      </c>
      <c r="N95" s="9">
        <f t="shared" si="26"/>
        <v>0.197424</v>
      </c>
      <c r="O95" s="9"/>
      <c r="P95" s="7">
        <f t="shared" si="18"/>
        <v>2.2946</v>
      </c>
      <c r="Q95" s="9">
        <f t="shared" si="19"/>
        <v>0.031031000000000003</v>
      </c>
      <c r="R95" s="9">
        <f t="shared" si="27"/>
        <v>0.33312</v>
      </c>
      <c r="S95" s="9"/>
      <c r="T95" s="10">
        <f t="shared" si="20"/>
        <v>2.8355722788604165</v>
      </c>
      <c r="U95" s="10">
        <f t="shared" si="22"/>
        <v>2.658751</v>
      </c>
      <c r="V95" s="11">
        <f t="shared" si="23"/>
        <v>3.21825400301329</v>
      </c>
      <c r="X95" s="11">
        <f t="shared" si="24"/>
        <v>0.9853560424552543</v>
      </c>
      <c r="Y95">
        <f t="shared" si="21"/>
        <v>0.5996731240686439</v>
      </c>
      <c r="Z95">
        <v>1100</v>
      </c>
      <c r="AA95" t="s">
        <v>75</v>
      </c>
    </row>
    <row r="96" spans="1:27" ht="12.75">
      <c r="A96" s="3" t="s">
        <v>83</v>
      </c>
      <c r="B96">
        <v>10</v>
      </c>
      <c r="C96">
        <v>47</v>
      </c>
      <c r="D96">
        <v>2</v>
      </c>
      <c r="E96">
        <v>2.4</v>
      </c>
      <c r="F96">
        <v>140</v>
      </c>
      <c r="G96">
        <v>10</v>
      </c>
      <c r="H96">
        <v>3.2</v>
      </c>
      <c r="I96">
        <v>5.8</v>
      </c>
      <c r="K96" s="7">
        <f t="shared" si="25"/>
        <v>0.499</v>
      </c>
      <c r="L96" s="13">
        <f t="shared" si="16"/>
        <v>2.0444999999999998</v>
      </c>
      <c r="M96" s="8">
        <f t="shared" si="17"/>
        <v>0.051148278860416355</v>
      </c>
      <c r="N96" s="9">
        <f t="shared" si="26"/>
        <v>0.197424</v>
      </c>
      <c r="O96" s="9"/>
      <c r="P96" s="7">
        <f t="shared" si="18"/>
        <v>2.2946</v>
      </c>
      <c r="Q96" s="9">
        <f t="shared" si="19"/>
        <v>0.090272</v>
      </c>
      <c r="R96" s="9">
        <f t="shared" si="27"/>
        <v>0.120756</v>
      </c>
      <c r="S96" s="9"/>
      <c r="T96" s="10">
        <f t="shared" si="20"/>
        <v>2.792072278860416</v>
      </c>
      <c r="U96" s="10">
        <f t="shared" si="22"/>
        <v>2.505628</v>
      </c>
      <c r="V96" s="11">
        <f t="shared" si="23"/>
        <v>5.406955165119927</v>
      </c>
      <c r="X96" s="11">
        <f t="shared" si="24"/>
        <v>0.9577135169470088</v>
      </c>
      <c r="Y96">
        <f t="shared" si="21"/>
        <v>0.8051555773562499</v>
      </c>
      <c r="Z96">
        <v>1100</v>
      </c>
      <c r="AA96" t="s">
        <v>75</v>
      </c>
    </row>
    <row r="97" spans="1:27" ht="12.75">
      <c r="A97" s="3" t="s">
        <v>84</v>
      </c>
      <c r="B97">
        <v>2</v>
      </c>
      <c r="C97">
        <v>110</v>
      </c>
      <c r="D97">
        <v>0.7</v>
      </c>
      <c r="E97">
        <v>2.6</v>
      </c>
      <c r="F97">
        <v>216</v>
      </c>
      <c r="G97">
        <v>37</v>
      </c>
      <c r="H97">
        <v>3.5</v>
      </c>
      <c r="I97">
        <v>32</v>
      </c>
      <c r="K97" s="7">
        <f t="shared" si="25"/>
        <v>0.0998</v>
      </c>
      <c r="L97" s="13">
        <f t="shared" si="16"/>
        <v>4.784999999999999</v>
      </c>
      <c r="M97" s="8">
        <f t="shared" si="17"/>
        <v>0.017901897601145723</v>
      </c>
      <c r="N97" s="9">
        <f t="shared" si="26"/>
        <v>0.213876</v>
      </c>
      <c r="O97" s="9"/>
      <c r="P97" s="7">
        <f t="shared" si="18"/>
        <v>3.54024</v>
      </c>
      <c r="Q97" s="9">
        <f t="shared" si="19"/>
        <v>0.09873499999999999</v>
      </c>
      <c r="R97" s="9">
        <f t="shared" si="27"/>
        <v>0.66624</v>
      </c>
      <c r="S97" s="9"/>
      <c r="T97" s="10">
        <f t="shared" si="20"/>
        <v>5.116577897601145</v>
      </c>
      <c r="U97" s="10">
        <f t="shared" si="22"/>
        <v>4.305215</v>
      </c>
      <c r="V97" s="11">
        <f t="shared" si="23"/>
        <v>8.611555214801253</v>
      </c>
      <c r="X97" s="11">
        <f t="shared" si="24"/>
        <v>0.97978289157786</v>
      </c>
      <c r="Y97">
        <f t="shared" si="21"/>
        <v>0.130280403112109</v>
      </c>
      <c r="Z97">
        <v>1650</v>
      </c>
      <c r="AA97" t="s">
        <v>75</v>
      </c>
    </row>
    <row r="98" spans="1:27" ht="12.75">
      <c r="A98" s="3" t="s">
        <v>85</v>
      </c>
      <c r="B98">
        <v>320</v>
      </c>
      <c r="C98">
        <v>760</v>
      </c>
      <c r="D98">
        <v>9.1</v>
      </c>
      <c r="E98">
        <v>4</v>
      </c>
      <c r="F98">
        <v>60</v>
      </c>
      <c r="G98">
        <v>0</v>
      </c>
      <c r="H98">
        <v>19</v>
      </c>
      <c r="I98">
        <v>2200</v>
      </c>
      <c r="K98" s="7">
        <f t="shared" si="25"/>
        <v>15.968</v>
      </c>
      <c r="L98" s="13">
        <f t="shared" si="16"/>
        <v>33.059999999999995</v>
      </c>
      <c r="M98" s="8">
        <f t="shared" si="17"/>
        <v>0.2327246688148944</v>
      </c>
      <c r="N98" s="9">
        <f t="shared" si="26"/>
        <v>0.32904</v>
      </c>
      <c r="O98" s="9"/>
      <c r="P98" s="7">
        <f t="shared" si="18"/>
        <v>0.9833999999999999</v>
      </c>
      <c r="Q98" s="9">
        <f t="shared" si="19"/>
        <v>0.53599</v>
      </c>
      <c r="R98" s="9">
        <f t="shared" si="27"/>
        <v>45.804</v>
      </c>
      <c r="S98" s="9"/>
      <c r="T98" s="10">
        <f t="shared" si="20"/>
        <v>49.58976466881489</v>
      </c>
      <c r="U98" s="10">
        <f t="shared" si="22"/>
        <v>47.32339</v>
      </c>
      <c r="V98" s="11">
        <f t="shared" si="23"/>
        <v>2.3385624754037306</v>
      </c>
      <c r="X98" s="11">
        <f t="shared" si="24"/>
        <v>0.984046012634246</v>
      </c>
      <c r="Y98">
        <f t="shared" si="21"/>
        <v>0.2584989963090073</v>
      </c>
      <c r="Z98">
        <v>5076</v>
      </c>
      <c r="AA98" t="s">
        <v>75</v>
      </c>
    </row>
    <row r="99" spans="1:27" ht="12.75">
      <c r="A99" s="3">
        <v>850</v>
      </c>
      <c r="B99">
        <v>30</v>
      </c>
      <c r="C99">
        <v>210</v>
      </c>
      <c r="D99">
        <v>3</v>
      </c>
      <c r="E99">
        <v>4.9</v>
      </c>
      <c r="F99">
        <v>160</v>
      </c>
      <c r="G99">
        <v>15</v>
      </c>
      <c r="H99">
        <v>11</v>
      </c>
      <c r="I99">
        <v>370</v>
      </c>
      <c r="K99" s="7">
        <f t="shared" si="25"/>
        <v>1.4969999999999999</v>
      </c>
      <c r="L99" s="13">
        <f t="shared" si="16"/>
        <v>9.135</v>
      </c>
      <c r="M99" s="8">
        <f t="shared" si="17"/>
        <v>0.07672241829062454</v>
      </c>
      <c r="N99" s="9">
        <f t="shared" si="26"/>
        <v>0.40307400000000004</v>
      </c>
      <c r="O99" s="9"/>
      <c r="P99" s="7">
        <f t="shared" si="18"/>
        <v>2.6224</v>
      </c>
      <c r="Q99" s="9">
        <f t="shared" si="19"/>
        <v>0.31031</v>
      </c>
      <c r="R99" s="9">
        <f t="shared" si="27"/>
        <v>7.7034</v>
      </c>
      <c r="S99" s="9"/>
      <c r="T99" s="10">
        <f t="shared" si="20"/>
        <v>11.111796418290623</v>
      </c>
      <c r="U99" s="10">
        <f t="shared" si="22"/>
        <v>10.63611</v>
      </c>
      <c r="V99" s="11">
        <f t="shared" si="23"/>
        <v>2.1872745318168048</v>
      </c>
      <c r="X99" s="11">
        <f t="shared" si="24"/>
        <v>0.9671466579709931</v>
      </c>
      <c r="Y99">
        <f t="shared" si="21"/>
        <v>0.1627103169427416</v>
      </c>
      <c r="Z99">
        <v>2023</v>
      </c>
      <c r="AA99" t="s">
        <v>75</v>
      </c>
    </row>
    <row r="100" spans="1:27" ht="12.75">
      <c r="A100" s="3">
        <v>407</v>
      </c>
      <c r="B100">
        <v>15</v>
      </c>
      <c r="C100">
        <v>226</v>
      </c>
      <c r="D100">
        <v>3.7</v>
      </c>
      <c r="E100">
        <v>4.9</v>
      </c>
      <c r="F100">
        <v>252</v>
      </c>
      <c r="G100">
        <v>0</v>
      </c>
      <c r="H100">
        <v>7.7</v>
      </c>
      <c r="I100">
        <v>322</v>
      </c>
      <c r="K100" s="7">
        <f t="shared" si="25"/>
        <v>0.7484999999999999</v>
      </c>
      <c r="L100" s="13">
        <f t="shared" si="16"/>
        <v>9.831</v>
      </c>
      <c r="M100" s="8">
        <f t="shared" si="17"/>
        <v>0.09462431589177026</v>
      </c>
      <c r="N100" s="9">
        <f t="shared" si="26"/>
        <v>0.40307400000000004</v>
      </c>
      <c r="O100" s="9"/>
      <c r="P100" s="7">
        <f t="shared" si="18"/>
        <v>4.13028</v>
      </c>
      <c r="Q100" s="9">
        <f t="shared" si="19"/>
        <v>0.217217</v>
      </c>
      <c r="R100" s="9">
        <f t="shared" si="27"/>
        <v>6.704040000000001</v>
      </c>
      <c r="S100" s="9"/>
      <c r="T100" s="10">
        <f t="shared" si="20"/>
        <v>11.07719831589177</v>
      </c>
      <c r="U100" s="10">
        <f t="shared" si="22"/>
        <v>11.051537</v>
      </c>
      <c r="V100" s="11">
        <f t="shared" si="23"/>
        <v>0.11596377075079478</v>
      </c>
      <c r="X100" s="11">
        <f t="shared" si="24"/>
        <v>0.9783825329409188</v>
      </c>
      <c r="Y100">
        <f t="shared" si="21"/>
        <v>0.10043555619963125</v>
      </c>
      <c r="Z100">
        <v>1004</v>
      </c>
      <c r="AA100" t="s">
        <v>75</v>
      </c>
    </row>
    <row r="101" spans="1:27" ht="12.75">
      <c r="A101" s="3">
        <v>402</v>
      </c>
      <c r="B101">
        <v>5.6</v>
      </c>
      <c r="C101">
        <v>140</v>
      </c>
      <c r="D101">
        <v>2</v>
      </c>
      <c r="E101">
        <v>5</v>
      </c>
      <c r="F101">
        <v>240</v>
      </c>
      <c r="G101">
        <v>4</v>
      </c>
      <c r="H101">
        <v>6</v>
      </c>
      <c r="I101">
        <v>120</v>
      </c>
      <c r="K101" s="7">
        <f t="shared" si="25"/>
        <v>0.27943999999999997</v>
      </c>
      <c r="L101" s="13">
        <f t="shared" si="16"/>
        <v>6.09</v>
      </c>
      <c r="M101" s="8">
        <f t="shared" si="17"/>
        <v>0.051148278860416355</v>
      </c>
      <c r="N101" s="9">
        <f t="shared" si="26"/>
        <v>0.4113</v>
      </c>
      <c r="O101" s="9"/>
      <c r="P101" s="7">
        <f t="shared" si="18"/>
        <v>3.9335999999999998</v>
      </c>
      <c r="Q101" s="9">
        <f t="shared" si="19"/>
        <v>0.16926</v>
      </c>
      <c r="R101" s="9">
        <f t="shared" si="27"/>
        <v>2.4984</v>
      </c>
      <c r="S101" s="9"/>
      <c r="T101" s="10">
        <f t="shared" si="20"/>
        <v>6.831888278860416</v>
      </c>
      <c r="U101" s="10">
        <f t="shared" si="22"/>
        <v>6.60126</v>
      </c>
      <c r="V101" s="11">
        <f t="shared" si="23"/>
        <v>1.7168594738387044</v>
      </c>
      <c r="X101" s="11">
        <f t="shared" si="24"/>
        <v>0.9729584647386431</v>
      </c>
      <c r="Y101">
        <f t="shared" si="21"/>
        <v>0.1005961466463151</v>
      </c>
      <c r="Z101">
        <v>644</v>
      </c>
      <c r="AA101" t="s">
        <v>75</v>
      </c>
    </row>
    <row r="102" spans="1:27" ht="12.75">
      <c r="A102" s="3" t="s">
        <v>86</v>
      </c>
      <c r="B102">
        <v>340</v>
      </c>
      <c r="C102">
        <v>770</v>
      </c>
      <c r="D102">
        <v>8</v>
      </c>
      <c r="E102">
        <v>5</v>
      </c>
      <c r="F102">
        <v>57</v>
      </c>
      <c r="H102">
        <v>14</v>
      </c>
      <c r="I102">
        <v>2400</v>
      </c>
      <c r="K102" s="7">
        <f t="shared" si="25"/>
        <v>16.966</v>
      </c>
      <c r="L102" s="13">
        <f t="shared" si="16"/>
        <v>33.495</v>
      </c>
      <c r="M102" s="8">
        <f t="shared" si="17"/>
        <v>0.20459311544166542</v>
      </c>
      <c r="N102" s="9">
        <f t="shared" si="26"/>
        <v>0.4113</v>
      </c>
      <c r="O102" s="9"/>
      <c r="P102" s="7">
        <f t="shared" si="18"/>
        <v>0.9342299999999999</v>
      </c>
      <c r="Q102" s="9">
        <f t="shared" si="19"/>
        <v>0.39493999999999996</v>
      </c>
      <c r="R102" s="9">
        <f t="shared" si="27"/>
        <v>49.968</v>
      </c>
      <c r="S102" s="9"/>
      <c r="T102" s="10">
        <f t="shared" si="20"/>
        <v>51.07689311544166</v>
      </c>
      <c r="U102" s="10">
        <f t="shared" si="22"/>
        <v>51.29717</v>
      </c>
      <c r="V102" s="11">
        <f t="shared" si="23"/>
        <v>-0.21516864511858202</v>
      </c>
      <c r="X102" s="11">
        <f t="shared" si="24"/>
        <v>0.9883463942397066</v>
      </c>
      <c r="Y102">
        <f t="shared" si="21"/>
        <v>0.25347357098036877</v>
      </c>
      <c r="Z102">
        <v>5076</v>
      </c>
      <c r="AA102" t="s">
        <v>75</v>
      </c>
    </row>
    <row r="103" spans="1:27" ht="12.75">
      <c r="A103" s="3">
        <v>603</v>
      </c>
      <c r="B103">
        <v>29</v>
      </c>
      <c r="C103">
        <v>52</v>
      </c>
      <c r="D103">
        <v>3</v>
      </c>
      <c r="E103">
        <v>5.8</v>
      </c>
      <c r="F103">
        <v>220</v>
      </c>
      <c r="G103">
        <v>3</v>
      </c>
      <c r="H103">
        <v>4.6</v>
      </c>
      <c r="I103">
        <v>22</v>
      </c>
      <c r="K103" s="7">
        <f t="shared" si="25"/>
        <v>1.4471</v>
      </c>
      <c r="L103" s="13">
        <f t="shared" si="16"/>
        <v>2.262</v>
      </c>
      <c r="M103" s="8">
        <f t="shared" si="17"/>
        <v>0.07672241829062454</v>
      </c>
      <c r="N103" s="9">
        <f t="shared" si="26"/>
        <v>0.477108</v>
      </c>
      <c r="O103" s="9"/>
      <c r="P103" s="7">
        <f t="shared" si="18"/>
        <v>3.6057999999999995</v>
      </c>
      <c r="Q103" s="9">
        <f t="shared" si="19"/>
        <v>0.129766</v>
      </c>
      <c r="R103" s="9">
        <f t="shared" si="27"/>
        <v>0.45804000000000006</v>
      </c>
      <c r="S103" s="9"/>
      <c r="T103" s="10">
        <f t="shared" si="20"/>
        <v>4.262930418290625</v>
      </c>
      <c r="U103" s="10">
        <f t="shared" si="22"/>
        <v>4.193606</v>
      </c>
      <c r="V103" s="11">
        <f t="shared" si="23"/>
        <v>0.8197731891827906</v>
      </c>
      <c r="X103" s="11">
        <f t="shared" si="24"/>
        <v>0.9457446924155624</v>
      </c>
      <c r="Y103">
        <f t="shared" si="21"/>
        <v>0.759576724020282</v>
      </c>
      <c r="Z103">
        <v>1221</v>
      </c>
      <c r="AA103" t="s">
        <v>75</v>
      </c>
    </row>
    <row r="104" spans="1:27" ht="12.75">
      <c r="A104" s="3" t="s">
        <v>87</v>
      </c>
      <c r="B104">
        <v>34</v>
      </c>
      <c r="C104">
        <v>200</v>
      </c>
      <c r="D104">
        <v>0.1</v>
      </c>
      <c r="E104">
        <v>11</v>
      </c>
      <c r="F104">
        <v>300</v>
      </c>
      <c r="G104">
        <v>14</v>
      </c>
      <c r="H104">
        <v>20</v>
      </c>
      <c r="I104">
        <v>290</v>
      </c>
      <c r="K104" s="7">
        <f t="shared" si="25"/>
        <v>1.6966</v>
      </c>
      <c r="L104" s="13">
        <f t="shared" si="16"/>
        <v>8.7</v>
      </c>
      <c r="M104" s="8">
        <f t="shared" si="17"/>
        <v>0.002557413943020818</v>
      </c>
      <c r="N104" s="9">
        <f t="shared" si="26"/>
        <v>0.90486</v>
      </c>
      <c r="O104" s="9"/>
      <c r="P104" s="7">
        <f t="shared" si="18"/>
        <v>4.917</v>
      </c>
      <c r="Q104" s="9">
        <f t="shared" si="19"/>
        <v>0.5642</v>
      </c>
      <c r="R104" s="9">
        <f t="shared" si="27"/>
        <v>6.037800000000001</v>
      </c>
      <c r="S104" s="9"/>
      <c r="T104" s="10">
        <f t="shared" si="20"/>
        <v>11.30401741394302</v>
      </c>
      <c r="U104" s="10">
        <f t="shared" si="22"/>
        <v>11.519</v>
      </c>
      <c r="V104" s="11">
        <f t="shared" si="23"/>
        <v>-0.9419551418544808</v>
      </c>
      <c r="X104" s="11">
        <f t="shared" si="24"/>
        <v>0.9390988968286522</v>
      </c>
      <c r="Y104">
        <f t="shared" si="21"/>
        <v>0.21935767480347537</v>
      </c>
      <c r="Z104">
        <v>410</v>
      </c>
      <c r="AA104" t="s">
        <v>75</v>
      </c>
    </row>
    <row r="105" spans="1:27" ht="12.75">
      <c r="A105" s="3">
        <v>139</v>
      </c>
      <c r="B105">
        <v>21</v>
      </c>
      <c r="C105">
        <v>370</v>
      </c>
      <c r="D105">
        <v>3</v>
      </c>
      <c r="E105">
        <v>12</v>
      </c>
      <c r="F105">
        <v>476</v>
      </c>
      <c r="G105">
        <v>0</v>
      </c>
      <c r="H105">
        <v>16</v>
      </c>
      <c r="I105">
        <v>470</v>
      </c>
      <c r="K105" s="7">
        <f t="shared" si="25"/>
        <v>1.0479</v>
      </c>
      <c r="L105" s="13">
        <f t="shared" si="16"/>
        <v>16.095</v>
      </c>
      <c r="M105" s="8">
        <f t="shared" si="17"/>
        <v>0.07672241829062454</v>
      </c>
      <c r="N105" s="9">
        <f t="shared" si="26"/>
        <v>0.98712</v>
      </c>
      <c r="O105" s="9"/>
      <c r="P105" s="7">
        <f t="shared" si="18"/>
        <v>7.801639999999999</v>
      </c>
      <c r="Q105" s="9">
        <f t="shared" si="19"/>
        <v>0.45136</v>
      </c>
      <c r="R105" s="9">
        <f t="shared" si="27"/>
        <v>9.785400000000001</v>
      </c>
      <c r="S105" s="9"/>
      <c r="T105" s="10">
        <f t="shared" si="20"/>
        <v>18.206742418290624</v>
      </c>
      <c r="U105" s="10">
        <f t="shared" si="22"/>
        <v>18.0384</v>
      </c>
      <c r="V105" s="11">
        <f t="shared" si="23"/>
        <v>0.46445511607556167</v>
      </c>
      <c r="X105" s="11">
        <f t="shared" si="24"/>
        <v>0.9727214928237993</v>
      </c>
      <c r="Y105">
        <f t="shared" si="21"/>
        <v>0.09672952839854891</v>
      </c>
      <c r="Z105">
        <v>390</v>
      </c>
      <c r="AA105" t="s">
        <v>75</v>
      </c>
    </row>
    <row r="106" spans="1:27" ht="12.75">
      <c r="A106" s="3">
        <v>406</v>
      </c>
      <c r="B106">
        <v>46</v>
      </c>
      <c r="C106">
        <v>114</v>
      </c>
      <c r="D106">
        <v>7.6</v>
      </c>
      <c r="E106">
        <v>12</v>
      </c>
      <c r="F106">
        <v>220</v>
      </c>
      <c r="G106">
        <v>0</v>
      </c>
      <c r="H106">
        <v>8</v>
      </c>
      <c r="I106">
        <v>218</v>
      </c>
      <c r="K106" s="7">
        <f t="shared" si="25"/>
        <v>2.2954</v>
      </c>
      <c r="L106" s="13">
        <f t="shared" si="16"/>
        <v>4.959</v>
      </c>
      <c r="M106" s="8">
        <f t="shared" si="17"/>
        <v>0.19436345966958213</v>
      </c>
      <c r="N106" s="9">
        <f t="shared" si="26"/>
        <v>0.98712</v>
      </c>
      <c r="O106" s="9"/>
      <c r="P106" s="7">
        <f t="shared" si="18"/>
        <v>3.6057999999999995</v>
      </c>
      <c r="Q106" s="9">
        <f t="shared" si="19"/>
        <v>0.22568</v>
      </c>
      <c r="R106" s="9">
        <f t="shared" si="27"/>
        <v>4.538760000000001</v>
      </c>
      <c r="S106" s="9"/>
      <c r="T106" s="10">
        <f t="shared" si="20"/>
        <v>8.435883459669583</v>
      </c>
      <c r="U106" s="10">
        <f t="shared" si="22"/>
        <v>8.37024</v>
      </c>
      <c r="V106" s="11">
        <f t="shared" si="23"/>
        <v>0.39059251127786637</v>
      </c>
      <c r="X106" s="11">
        <f t="shared" si="24"/>
        <v>0.956471759105673</v>
      </c>
      <c r="Y106">
        <f t="shared" si="21"/>
        <v>0.33587156285483505</v>
      </c>
      <c r="Z106">
        <v>550</v>
      </c>
      <c r="AA106" t="s">
        <v>75</v>
      </c>
    </row>
    <row r="107" spans="1:27" ht="12.75">
      <c r="A107" s="3">
        <v>598</v>
      </c>
      <c r="B107">
        <v>44</v>
      </c>
      <c r="C107">
        <v>210</v>
      </c>
      <c r="D107">
        <v>7</v>
      </c>
      <c r="E107">
        <v>16</v>
      </c>
      <c r="F107">
        <v>220</v>
      </c>
      <c r="G107">
        <v>14</v>
      </c>
      <c r="H107">
        <v>8.9</v>
      </c>
      <c r="I107">
        <v>420</v>
      </c>
      <c r="K107" s="7">
        <f t="shared" si="25"/>
        <v>2.1955999999999998</v>
      </c>
      <c r="L107" s="13">
        <f t="shared" si="16"/>
        <v>9.135</v>
      </c>
      <c r="M107" s="8">
        <f t="shared" si="17"/>
        <v>0.17901897601145725</v>
      </c>
      <c r="N107" s="9">
        <f t="shared" si="26"/>
        <v>1.31616</v>
      </c>
      <c r="O107" s="9"/>
      <c r="P107" s="7">
        <f t="shared" si="18"/>
        <v>3.6057999999999995</v>
      </c>
      <c r="Q107" s="9">
        <f t="shared" si="19"/>
        <v>0.251069</v>
      </c>
      <c r="R107" s="9">
        <f t="shared" si="27"/>
        <v>8.7444</v>
      </c>
      <c r="S107" s="9"/>
      <c r="T107" s="10">
        <f t="shared" si="20"/>
        <v>12.825778976011458</v>
      </c>
      <c r="U107" s="10">
        <f t="shared" si="22"/>
        <v>12.601269</v>
      </c>
      <c r="V107" s="11">
        <f t="shared" si="23"/>
        <v>0.8829572989490022</v>
      </c>
      <c r="X107" s="11">
        <f t="shared" si="24"/>
        <v>0.973250889163504</v>
      </c>
      <c r="Y107">
        <f t="shared" si="21"/>
        <v>0.20069469835466175</v>
      </c>
      <c r="Z107">
        <v>700</v>
      </c>
      <c r="AA107" t="s">
        <v>75</v>
      </c>
    </row>
    <row r="108" spans="1:27" ht="12.75">
      <c r="A108" s="3">
        <v>386</v>
      </c>
      <c r="B108">
        <v>90</v>
      </c>
      <c r="C108">
        <v>485</v>
      </c>
      <c r="D108">
        <v>5.6</v>
      </c>
      <c r="E108">
        <v>26</v>
      </c>
      <c r="F108">
        <v>253</v>
      </c>
      <c r="G108">
        <v>0</v>
      </c>
      <c r="H108">
        <v>22</v>
      </c>
      <c r="I108">
        <v>1110</v>
      </c>
      <c r="K108" s="7">
        <f t="shared" si="25"/>
        <v>4.491</v>
      </c>
      <c r="L108" s="13">
        <f t="shared" si="16"/>
        <v>21.0975</v>
      </c>
      <c r="M108" s="8">
        <f t="shared" si="17"/>
        <v>0.1432151808091658</v>
      </c>
      <c r="N108" s="9">
        <f t="shared" si="26"/>
        <v>2.13876</v>
      </c>
      <c r="O108" s="9"/>
      <c r="P108" s="7">
        <f t="shared" si="18"/>
        <v>4.146669999999999</v>
      </c>
      <c r="Q108" s="9">
        <f t="shared" si="19"/>
        <v>0.62062</v>
      </c>
      <c r="R108" s="9">
        <f t="shared" si="27"/>
        <v>23.110200000000003</v>
      </c>
      <c r="S108" s="9"/>
      <c r="T108" s="10">
        <f t="shared" si="20"/>
        <v>27.870475180809166</v>
      </c>
      <c r="U108" s="10">
        <f t="shared" si="22"/>
        <v>27.87749</v>
      </c>
      <c r="V108" s="11">
        <f t="shared" si="23"/>
        <v>-0.012583094590241132</v>
      </c>
      <c r="X108" s="11">
        <f t="shared" si="24"/>
        <v>0.9714238617338886</v>
      </c>
      <c r="Y108">
        <f t="shared" si="21"/>
        <v>0.1627103169427416</v>
      </c>
      <c r="Z108">
        <v>800</v>
      </c>
      <c r="AA108" t="s">
        <v>75</v>
      </c>
    </row>
    <row r="109" spans="1:27" ht="12.75">
      <c r="A109" s="3">
        <v>884</v>
      </c>
      <c r="B109">
        <v>180</v>
      </c>
      <c r="C109">
        <v>290</v>
      </c>
      <c r="D109">
        <v>2</v>
      </c>
      <c r="E109">
        <v>56</v>
      </c>
      <c r="F109">
        <v>710</v>
      </c>
      <c r="G109">
        <v>53</v>
      </c>
      <c r="H109">
        <v>25</v>
      </c>
      <c r="I109">
        <v>490</v>
      </c>
      <c r="K109" s="7">
        <f t="shared" si="25"/>
        <v>8.982</v>
      </c>
      <c r="L109" s="13">
        <f t="shared" si="16"/>
        <v>12.614999999999998</v>
      </c>
      <c r="M109" s="8">
        <f t="shared" si="17"/>
        <v>0.051148278860416355</v>
      </c>
      <c r="N109" s="9">
        <f t="shared" si="26"/>
        <v>4.60656</v>
      </c>
      <c r="O109" s="9"/>
      <c r="P109" s="7">
        <f t="shared" si="18"/>
        <v>11.636899999999999</v>
      </c>
      <c r="Q109" s="9">
        <f t="shared" si="19"/>
        <v>0.7052499999999999</v>
      </c>
      <c r="R109" s="9">
        <f t="shared" si="27"/>
        <v>10.2018</v>
      </c>
      <c r="S109" s="9"/>
      <c r="T109" s="10">
        <f t="shared" si="20"/>
        <v>26.254708278860413</v>
      </c>
      <c r="U109" s="10">
        <f t="shared" si="22"/>
        <v>22.54395</v>
      </c>
      <c r="V109" s="11">
        <f t="shared" si="23"/>
        <v>7.6042219391673616</v>
      </c>
      <c r="X109" s="11">
        <f t="shared" si="24"/>
        <v>0.9470542970289597</v>
      </c>
      <c r="Y109">
        <f t="shared" si="21"/>
        <v>0.4682075501204141</v>
      </c>
      <c r="Z109">
        <v>550</v>
      </c>
      <c r="AA109" t="s">
        <v>75</v>
      </c>
    </row>
    <row r="110" spans="1:27" ht="12.75">
      <c r="A110" s="3">
        <v>397</v>
      </c>
      <c r="B110">
        <v>211</v>
      </c>
      <c r="C110">
        <v>127</v>
      </c>
      <c r="D110">
        <v>4.2</v>
      </c>
      <c r="E110">
        <v>62</v>
      </c>
      <c r="F110">
        <v>256</v>
      </c>
      <c r="G110">
        <v>0</v>
      </c>
      <c r="H110">
        <v>10</v>
      </c>
      <c r="I110">
        <v>794</v>
      </c>
      <c r="K110" s="7">
        <f t="shared" si="25"/>
        <v>10.5289</v>
      </c>
      <c r="L110" s="13">
        <f t="shared" si="16"/>
        <v>5.5245</v>
      </c>
      <c r="M110" s="8">
        <f t="shared" si="17"/>
        <v>0.10741138560687435</v>
      </c>
      <c r="N110" s="9">
        <f t="shared" si="26"/>
        <v>5.10012</v>
      </c>
      <c r="O110" s="9"/>
      <c r="P110" s="7">
        <f t="shared" si="18"/>
        <v>4.19584</v>
      </c>
      <c r="Q110" s="9">
        <f t="shared" si="19"/>
        <v>0.2821</v>
      </c>
      <c r="R110" s="9">
        <f t="shared" si="27"/>
        <v>16.531080000000003</v>
      </c>
      <c r="S110" s="9"/>
      <c r="T110" s="10">
        <f t="shared" si="20"/>
        <v>21.260931385606874</v>
      </c>
      <c r="U110" s="10">
        <f t="shared" si="22"/>
        <v>21.009020000000003</v>
      </c>
      <c r="V110" s="11">
        <f t="shared" si="23"/>
        <v>0.5959585411130796</v>
      </c>
      <c r="X110" s="11">
        <f t="shared" si="24"/>
        <v>0.951417352667654</v>
      </c>
      <c r="Y110">
        <f t="shared" si="21"/>
        <v>0.3890948921617828</v>
      </c>
      <c r="Z110">
        <v>735</v>
      </c>
      <c r="AA110" t="s">
        <v>75</v>
      </c>
    </row>
    <row r="111" spans="1:27" ht="12.75">
      <c r="A111" s="3">
        <v>415</v>
      </c>
      <c r="B111">
        <v>26</v>
      </c>
      <c r="C111">
        <v>700</v>
      </c>
      <c r="D111">
        <v>4</v>
      </c>
      <c r="E111">
        <v>3.9</v>
      </c>
      <c r="F111">
        <v>170</v>
      </c>
      <c r="G111">
        <v>4</v>
      </c>
      <c r="H111">
        <v>60</v>
      </c>
      <c r="I111">
        <v>1400</v>
      </c>
      <c r="K111" s="7">
        <f t="shared" si="25"/>
        <v>1.2974</v>
      </c>
      <c r="L111" s="13">
        <f t="shared" si="16"/>
        <v>30.45</v>
      </c>
      <c r="M111" s="8">
        <f t="shared" si="17"/>
        <v>0.10229655772083271</v>
      </c>
      <c r="N111" s="9">
        <f t="shared" si="26"/>
        <v>0.320814</v>
      </c>
      <c r="O111" s="9"/>
      <c r="P111" s="7">
        <f t="shared" si="18"/>
        <v>2.7862999999999998</v>
      </c>
      <c r="Q111" s="9">
        <f t="shared" si="19"/>
        <v>1.6925999999999999</v>
      </c>
      <c r="R111" s="9">
        <f t="shared" si="27"/>
        <v>29.148000000000003</v>
      </c>
      <c r="S111" s="9"/>
      <c r="T111" s="10">
        <f t="shared" si="20"/>
        <v>32.17051055772083</v>
      </c>
      <c r="U111" s="10">
        <f t="shared" si="22"/>
        <v>33.626900000000006</v>
      </c>
      <c r="V111" s="11">
        <f t="shared" si="23"/>
        <v>-2.2134449212124476</v>
      </c>
      <c r="X111" s="11">
        <f t="shared" si="24"/>
        <v>0.9473409120606298</v>
      </c>
      <c r="Y111">
        <f t="shared" si="21"/>
        <v>0.04261399094772938</v>
      </c>
      <c r="Z111">
        <v>735</v>
      </c>
      <c r="AA111" t="s">
        <v>248</v>
      </c>
    </row>
    <row r="112" spans="1:27" ht="12.75">
      <c r="A112" s="3" t="s">
        <v>88</v>
      </c>
      <c r="B112">
        <v>40</v>
      </c>
      <c r="C112">
        <v>38</v>
      </c>
      <c r="D112">
        <v>4</v>
      </c>
      <c r="E112">
        <v>14</v>
      </c>
      <c r="F112">
        <v>240</v>
      </c>
      <c r="G112">
        <v>0</v>
      </c>
      <c r="H112">
        <v>5.3</v>
      </c>
      <c r="I112">
        <v>31</v>
      </c>
      <c r="K112" s="7">
        <f t="shared" si="25"/>
        <v>1.996</v>
      </c>
      <c r="L112" s="13">
        <f t="shared" si="16"/>
        <v>1.6529999999999998</v>
      </c>
      <c r="M112" s="8">
        <f t="shared" si="17"/>
        <v>0.10229655772083271</v>
      </c>
      <c r="N112" s="9">
        <f t="shared" si="26"/>
        <v>1.15164</v>
      </c>
      <c r="O112" s="9"/>
      <c r="P112" s="7">
        <f t="shared" si="18"/>
        <v>3.9335999999999998</v>
      </c>
      <c r="Q112" s="9">
        <f t="shared" si="19"/>
        <v>0.14951299999999998</v>
      </c>
      <c r="R112" s="9">
        <f t="shared" si="27"/>
        <v>0.6454200000000001</v>
      </c>
      <c r="S112" s="9"/>
      <c r="T112" s="10">
        <f t="shared" si="20"/>
        <v>4.902936557720833</v>
      </c>
      <c r="U112" s="10">
        <f t="shared" si="22"/>
        <v>4.7285330000000005</v>
      </c>
      <c r="V112" s="11">
        <f t="shared" si="23"/>
        <v>1.810767886205129</v>
      </c>
      <c r="X112" s="11">
        <f t="shared" si="24"/>
        <v>0.9170530254150733</v>
      </c>
      <c r="Y112">
        <f t="shared" si="21"/>
        <v>0.7556541557192722</v>
      </c>
      <c r="Z112">
        <v>1283</v>
      </c>
      <c r="AA112" t="s">
        <v>249</v>
      </c>
    </row>
    <row r="113" spans="1:27" ht="12.75">
      <c r="A113" s="3">
        <v>453</v>
      </c>
      <c r="B113">
        <v>2.6</v>
      </c>
      <c r="C113">
        <v>254</v>
      </c>
      <c r="D113">
        <v>2.2</v>
      </c>
      <c r="E113">
        <v>0.6</v>
      </c>
      <c r="F113">
        <v>395</v>
      </c>
      <c r="G113">
        <v>29</v>
      </c>
      <c r="H113">
        <v>34</v>
      </c>
      <c r="I113">
        <v>115</v>
      </c>
      <c r="K113" s="7">
        <f t="shared" si="25"/>
        <v>0.12974</v>
      </c>
      <c r="L113" s="13">
        <f t="shared" si="16"/>
        <v>11.049</v>
      </c>
      <c r="M113" s="8">
        <f t="shared" si="17"/>
        <v>0.05626310674645799</v>
      </c>
      <c r="N113" s="9">
        <f t="shared" si="26"/>
        <v>0.049356</v>
      </c>
      <c r="O113" s="9"/>
      <c r="P113" s="7">
        <f t="shared" si="18"/>
        <v>6.474049999999999</v>
      </c>
      <c r="Q113" s="9">
        <f t="shared" si="19"/>
        <v>0.95914</v>
      </c>
      <c r="R113" s="9">
        <f t="shared" si="27"/>
        <v>2.3943000000000003</v>
      </c>
      <c r="S113" s="9"/>
      <c r="T113" s="10">
        <f t="shared" si="20"/>
        <v>11.284359106746457</v>
      </c>
      <c r="U113" s="10">
        <f t="shared" si="22"/>
        <v>9.82749</v>
      </c>
      <c r="V113" s="11">
        <f t="shared" si="23"/>
        <v>6.90071769355771</v>
      </c>
      <c r="X113" s="11">
        <f t="shared" si="24"/>
        <v>0.9201258479664628</v>
      </c>
      <c r="Y113">
        <f t="shared" si="21"/>
        <v>0.051401721050379545</v>
      </c>
      <c r="Z113">
        <v>762</v>
      </c>
      <c r="AA113" t="s">
        <v>250</v>
      </c>
    </row>
    <row r="114" spans="1:27" ht="12.75">
      <c r="A114" s="3">
        <v>454</v>
      </c>
      <c r="B114">
        <v>6.6</v>
      </c>
      <c r="C114">
        <v>200</v>
      </c>
      <c r="D114">
        <v>3</v>
      </c>
      <c r="E114">
        <v>1.1</v>
      </c>
      <c r="F114">
        <v>320</v>
      </c>
      <c r="G114">
        <v>31</v>
      </c>
      <c r="H114">
        <v>37</v>
      </c>
      <c r="I114">
        <v>54</v>
      </c>
      <c r="K114" s="7">
        <f t="shared" si="25"/>
        <v>0.32933999999999997</v>
      </c>
      <c r="L114" s="13">
        <f t="shared" si="16"/>
        <v>8.7</v>
      </c>
      <c r="M114" s="8">
        <f t="shared" si="17"/>
        <v>0.07672241829062454</v>
      </c>
      <c r="N114" s="9">
        <f t="shared" si="26"/>
        <v>0.09048600000000001</v>
      </c>
      <c r="O114" s="9"/>
      <c r="P114" s="7">
        <f t="shared" si="18"/>
        <v>5.2448</v>
      </c>
      <c r="Q114" s="9">
        <f t="shared" si="19"/>
        <v>1.0437699999999999</v>
      </c>
      <c r="R114" s="9">
        <f t="shared" si="27"/>
        <v>1.1242800000000002</v>
      </c>
      <c r="S114" s="9"/>
      <c r="T114" s="10">
        <f t="shared" si="20"/>
        <v>9.196548418290623</v>
      </c>
      <c r="U114" s="10">
        <f t="shared" si="22"/>
        <v>7.412850000000001</v>
      </c>
      <c r="V114" s="11">
        <f t="shared" si="23"/>
        <v>10.739091045744173</v>
      </c>
      <c r="X114" s="11">
        <f t="shared" si="24"/>
        <v>0.8928782185950612</v>
      </c>
      <c r="Y114">
        <f t="shared" si="21"/>
        <v>0.22656540223717336</v>
      </c>
      <c r="Z114">
        <v>430</v>
      </c>
      <c r="AA114" t="s">
        <v>250</v>
      </c>
    </row>
    <row r="115" spans="1:27" ht="12.75">
      <c r="A115" s="3">
        <v>312</v>
      </c>
      <c r="B115">
        <v>12</v>
      </c>
      <c r="C115">
        <v>140</v>
      </c>
      <c r="D115">
        <v>3</v>
      </c>
      <c r="E115">
        <v>2.4</v>
      </c>
      <c r="F115">
        <v>210</v>
      </c>
      <c r="G115">
        <v>7</v>
      </c>
      <c r="H115">
        <v>11</v>
      </c>
      <c r="I115">
        <v>130</v>
      </c>
      <c r="K115" s="7">
        <f t="shared" si="25"/>
        <v>0.5988</v>
      </c>
      <c r="L115" s="13">
        <f t="shared" si="16"/>
        <v>6.09</v>
      </c>
      <c r="M115" s="8">
        <f t="shared" si="17"/>
        <v>0.07672241829062454</v>
      </c>
      <c r="N115" s="9">
        <f t="shared" si="26"/>
        <v>0.197424</v>
      </c>
      <c r="O115" s="9"/>
      <c r="P115" s="7">
        <f t="shared" si="18"/>
        <v>3.4418999999999995</v>
      </c>
      <c r="Q115" s="9">
        <f t="shared" si="19"/>
        <v>0.31031</v>
      </c>
      <c r="R115" s="9">
        <f t="shared" si="27"/>
        <v>2.7066000000000003</v>
      </c>
      <c r="S115" s="9"/>
      <c r="T115" s="10">
        <f t="shared" si="20"/>
        <v>6.962946418290624</v>
      </c>
      <c r="U115" s="10">
        <f t="shared" si="22"/>
        <v>6.45881</v>
      </c>
      <c r="V115" s="11">
        <f t="shared" si="23"/>
        <v>3.756113600777374</v>
      </c>
      <c r="X115" s="11">
        <f t="shared" si="24"/>
        <v>0.9515164109238459</v>
      </c>
      <c r="Y115">
        <f t="shared" si="21"/>
        <v>0.18115810491922305</v>
      </c>
      <c r="Z115">
        <v>356</v>
      </c>
      <c r="AA115" t="s">
        <v>250</v>
      </c>
    </row>
    <row r="116" spans="1:27" ht="12.75">
      <c r="A116" s="3">
        <v>448</v>
      </c>
      <c r="B116">
        <v>115</v>
      </c>
      <c r="C116">
        <v>206</v>
      </c>
      <c r="D116">
        <v>2.6</v>
      </c>
      <c r="E116">
        <v>43</v>
      </c>
      <c r="F116">
        <v>332</v>
      </c>
      <c r="G116">
        <v>0</v>
      </c>
      <c r="H116">
        <v>22</v>
      </c>
      <c r="I116">
        <v>579</v>
      </c>
      <c r="K116" s="7">
        <f t="shared" si="25"/>
        <v>5.7385</v>
      </c>
      <c r="L116" s="13">
        <f t="shared" si="16"/>
        <v>8.960999999999999</v>
      </c>
      <c r="M116" s="8">
        <f t="shared" si="17"/>
        <v>0.06649276251854126</v>
      </c>
      <c r="N116" s="9">
        <f t="shared" si="26"/>
        <v>3.53718</v>
      </c>
      <c r="O116" s="9"/>
      <c r="P116" s="7">
        <f t="shared" si="18"/>
        <v>5.441479999999999</v>
      </c>
      <c r="Q116" s="9">
        <f t="shared" si="19"/>
        <v>0.62062</v>
      </c>
      <c r="R116" s="9">
        <f t="shared" si="27"/>
        <v>12.054780000000001</v>
      </c>
      <c r="S116" s="9"/>
      <c r="T116" s="10">
        <f t="shared" si="20"/>
        <v>18.30317276251854</v>
      </c>
      <c r="U116" s="10">
        <f t="shared" si="22"/>
        <v>18.116880000000002</v>
      </c>
      <c r="V116" s="11">
        <f t="shared" si="23"/>
        <v>0.51151151189506</v>
      </c>
      <c r="X116" s="11">
        <f t="shared" si="24"/>
        <v>0.9352280720796692</v>
      </c>
      <c r="Y116">
        <f t="shared" si="21"/>
        <v>0.3225093968059851</v>
      </c>
      <c r="Z116">
        <v>80</v>
      </c>
      <c r="AA116" t="s">
        <v>250</v>
      </c>
    </row>
    <row r="117" spans="1:27" ht="12.75">
      <c r="A117" s="3" t="s">
        <v>89</v>
      </c>
      <c r="B117">
        <v>1.3</v>
      </c>
      <c r="C117">
        <v>95</v>
      </c>
      <c r="D117">
        <v>0.9</v>
      </c>
      <c r="E117">
        <v>0.2</v>
      </c>
      <c r="F117">
        <v>200</v>
      </c>
      <c r="G117">
        <v>20</v>
      </c>
      <c r="H117">
        <v>1.4</v>
      </c>
      <c r="I117">
        <v>9.2</v>
      </c>
      <c r="K117" s="7">
        <f t="shared" si="25"/>
        <v>0.06487</v>
      </c>
      <c r="L117" s="13">
        <f t="shared" si="16"/>
        <v>4.132499999999999</v>
      </c>
      <c r="M117" s="8">
        <f t="shared" si="17"/>
        <v>0.02301672548718736</v>
      </c>
      <c r="N117" s="9">
        <f t="shared" si="26"/>
        <v>0.016452</v>
      </c>
      <c r="O117" s="9"/>
      <c r="P117" s="7">
        <f t="shared" si="18"/>
        <v>3.2779999999999996</v>
      </c>
      <c r="Q117" s="9">
        <f t="shared" si="19"/>
        <v>0.039493999999999994</v>
      </c>
      <c r="R117" s="9">
        <f t="shared" si="27"/>
        <v>0.191544</v>
      </c>
      <c r="S117" s="9"/>
      <c r="T117" s="10">
        <f t="shared" si="20"/>
        <v>4.236838725487186</v>
      </c>
      <c r="U117" s="10">
        <f t="shared" si="22"/>
        <v>3.5090379999999994</v>
      </c>
      <c r="V117" s="11">
        <f t="shared" si="23"/>
        <v>9.395976095158048</v>
      </c>
      <c r="X117" s="11">
        <f t="shared" si="24"/>
        <v>0.9905335434327086</v>
      </c>
      <c r="Y117">
        <f t="shared" si="21"/>
        <v>0.2529893063561272</v>
      </c>
      <c r="Z117">
        <v>1000</v>
      </c>
      <c r="AA117" t="s">
        <v>251</v>
      </c>
    </row>
    <row r="118" spans="1:27" ht="12.75">
      <c r="A118" s="3">
        <v>1068</v>
      </c>
      <c r="B118">
        <v>4</v>
      </c>
      <c r="C118">
        <v>480</v>
      </c>
      <c r="D118">
        <v>5</v>
      </c>
      <c r="E118">
        <v>1.2</v>
      </c>
      <c r="F118">
        <v>270</v>
      </c>
      <c r="G118">
        <v>20</v>
      </c>
      <c r="H118">
        <v>77</v>
      </c>
      <c r="I118">
        <v>670</v>
      </c>
      <c r="K118" s="7">
        <f t="shared" si="25"/>
        <v>0.1996</v>
      </c>
      <c r="L118" s="13">
        <f t="shared" si="16"/>
        <v>20.88</v>
      </c>
      <c r="M118" s="8">
        <f t="shared" si="17"/>
        <v>0.12787069715104088</v>
      </c>
      <c r="N118" s="9">
        <f t="shared" si="26"/>
        <v>0.098712</v>
      </c>
      <c r="O118" s="9"/>
      <c r="P118" s="7">
        <f t="shared" si="18"/>
        <v>4.425299999999999</v>
      </c>
      <c r="Q118" s="9">
        <f t="shared" si="19"/>
        <v>2.17217</v>
      </c>
      <c r="R118" s="9">
        <f t="shared" si="27"/>
        <v>13.9494</v>
      </c>
      <c r="S118" s="9"/>
      <c r="T118" s="10">
        <f t="shared" si="20"/>
        <v>21.30618269715104</v>
      </c>
      <c r="U118" s="10">
        <f t="shared" si="22"/>
        <v>20.54687</v>
      </c>
      <c r="V118" s="11">
        <f t="shared" si="23"/>
        <v>1.8142349200796266</v>
      </c>
      <c r="X118" s="11">
        <f t="shared" si="24"/>
        <v>0.9057715607684655</v>
      </c>
      <c r="Y118">
        <f t="shared" si="21"/>
        <v>0.014107004028553253</v>
      </c>
      <c r="Z118">
        <v>830</v>
      </c>
      <c r="AA118" t="s">
        <v>251</v>
      </c>
    </row>
    <row r="119" spans="1:27" ht="12.75">
      <c r="A119" s="3">
        <v>893</v>
      </c>
      <c r="B119">
        <v>11</v>
      </c>
      <c r="C119">
        <v>273</v>
      </c>
      <c r="D119">
        <v>2.7</v>
      </c>
      <c r="E119">
        <v>3</v>
      </c>
      <c r="F119">
        <v>284</v>
      </c>
      <c r="G119">
        <v>6</v>
      </c>
      <c r="H119">
        <v>50</v>
      </c>
      <c r="I119">
        <v>306</v>
      </c>
      <c r="K119" s="7">
        <f t="shared" si="25"/>
        <v>0.5488999999999999</v>
      </c>
      <c r="L119" s="13">
        <f t="shared" si="16"/>
        <v>11.875499999999999</v>
      </c>
      <c r="M119" s="8">
        <f t="shared" si="17"/>
        <v>0.06905017646156208</v>
      </c>
      <c r="N119" s="9">
        <f t="shared" si="26"/>
        <v>0.24678</v>
      </c>
      <c r="O119" s="9"/>
      <c r="P119" s="7">
        <f t="shared" si="18"/>
        <v>4.65476</v>
      </c>
      <c r="Q119" s="9">
        <f t="shared" si="19"/>
        <v>1.4104999999999999</v>
      </c>
      <c r="R119" s="9">
        <f t="shared" si="27"/>
        <v>6.370920000000001</v>
      </c>
      <c r="S119" s="9"/>
      <c r="T119" s="10">
        <f t="shared" si="20"/>
        <v>12.74023017646156</v>
      </c>
      <c r="U119" s="10">
        <f t="shared" si="22"/>
        <v>12.43618</v>
      </c>
      <c r="V119" s="11">
        <f t="shared" si="23"/>
        <v>1.2076788324088752</v>
      </c>
      <c r="X119" s="11">
        <f t="shared" si="24"/>
        <v>0.8938356164383562</v>
      </c>
      <c r="Y119">
        <f t="shared" si="21"/>
        <v>0.07932287256026889</v>
      </c>
      <c r="Z119">
        <v>2100</v>
      </c>
      <c r="AA119" t="s">
        <v>251</v>
      </c>
    </row>
    <row r="120" spans="1:27" ht="12.75">
      <c r="A120" s="3" t="s">
        <v>90</v>
      </c>
      <c r="B120">
        <v>33</v>
      </c>
      <c r="C120">
        <v>38</v>
      </c>
      <c r="D120">
        <v>7</v>
      </c>
      <c r="E120">
        <v>9.1</v>
      </c>
      <c r="F120">
        <v>190</v>
      </c>
      <c r="G120">
        <v>3</v>
      </c>
      <c r="H120">
        <v>3.9</v>
      </c>
      <c r="I120">
        <v>41</v>
      </c>
      <c r="K120" s="7">
        <f t="shared" si="25"/>
        <v>1.6467</v>
      </c>
      <c r="L120" s="13">
        <f t="shared" si="16"/>
        <v>1.6529999999999998</v>
      </c>
      <c r="M120" s="8">
        <f t="shared" si="17"/>
        <v>0.17901897601145725</v>
      </c>
      <c r="N120" s="9">
        <f t="shared" si="26"/>
        <v>0.748566</v>
      </c>
      <c r="O120" s="9"/>
      <c r="P120" s="7">
        <f t="shared" si="18"/>
        <v>3.1140999999999996</v>
      </c>
      <c r="Q120" s="9">
        <f t="shared" si="19"/>
        <v>0.11001899999999999</v>
      </c>
      <c r="R120" s="9">
        <f t="shared" si="27"/>
        <v>0.85362</v>
      </c>
      <c r="S120" s="9"/>
      <c r="T120" s="10">
        <f t="shared" si="20"/>
        <v>4.227284976011457</v>
      </c>
      <c r="U120" s="10">
        <f t="shared" si="22"/>
        <v>4.077738999999999</v>
      </c>
      <c r="V120" s="11">
        <f t="shared" si="23"/>
        <v>1.8006688053329105</v>
      </c>
      <c r="X120" s="11">
        <f t="shared" si="24"/>
        <v>0.9375962482537057</v>
      </c>
      <c r="Y120">
        <f t="shared" si="21"/>
        <v>0.6585956997504319</v>
      </c>
      <c r="Z120">
        <v>591</v>
      </c>
      <c r="AA120" t="s">
        <v>251</v>
      </c>
    </row>
    <row r="121" spans="1:27" ht="12.75">
      <c r="A121" s="3">
        <v>562</v>
      </c>
      <c r="B121">
        <v>73</v>
      </c>
      <c r="C121">
        <v>54</v>
      </c>
      <c r="D121">
        <v>2.6</v>
      </c>
      <c r="E121">
        <v>35</v>
      </c>
      <c r="F121">
        <v>297</v>
      </c>
      <c r="G121">
        <v>0</v>
      </c>
      <c r="H121">
        <v>3.7</v>
      </c>
      <c r="I121">
        <v>188</v>
      </c>
      <c r="K121" s="7">
        <f t="shared" si="25"/>
        <v>3.6427</v>
      </c>
      <c r="L121" s="13">
        <f t="shared" si="16"/>
        <v>2.3489999999999998</v>
      </c>
      <c r="M121" s="8">
        <f t="shared" si="17"/>
        <v>0.06649276251854126</v>
      </c>
      <c r="N121" s="9">
        <f t="shared" si="26"/>
        <v>2.8791</v>
      </c>
      <c r="O121" s="9"/>
      <c r="P121" s="7">
        <f t="shared" si="18"/>
        <v>4.86783</v>
      </c>
      <c r="Q121" s="9">
        <f t="shared" si="19"/>
        <v>0.104377</v>
      </c>
      <c r="R121" s="9">
        <f t="shared" si="27"/>
        <v>3.9141600000000003</v>
      </c>
      <c r="S121" s="9"/>
      <c r="T121" s="10">
        <f t="shared" si="20"/>
        <v>8.937292762518542</v>
      </c>
      <c r="U121" s="10">
        <f t="shared" si="22"/>
        <v>8.886367</v>
      </c>
      <c r="V121" s="11">
        <f t="shared" si="23"/>
        <v>0.2857200103518246</v>
      </c>
      <c r="X121" s="11">
        <f t="shared" si="24"/>
        <v>0.9574557844147068</v>
      </c>
      <c r="Y121">
        <f t="shared" si="21"/>
        <v>0.4820388362362145</v>
      </c>
      <c r="Z121">
        <v>600</v>
      </c>
      <c r="AA121" t="s">
        <v>251</v>
      </c>
    </row>
    <row r="122" spans="1:27" ht="12.75">
      <c r="A122" s="3" t="s">
        <v>91</v>
      </c>
      <c r="B122">
        <v>110</v>
      </c>
      <c r="C122">
        <v>290</v>
      </c>
      <c r="D122">
        <v>7</v>
      </c>
      <c r="E122">
        <v>44</v>
      </c>
      <c r="F122">
        <v>270</v>
      </c>
      <c r="G122">
        <v>0</v>
      </c>
      <c r="H122">
        <v>10</v>
      </c>
      <c r="I122">
        <v>840</v>
      </c>
      <c r="K122" s="7">
        <f t="shared" si="25"/>
        <v>5.489</v>
      </c>
      <c r="L122" s="13">
        <f t="shared" si="16"/>
        <v>12.614999999999998</v>
      </c>
      <c r="M122" s="8">
        <f t="shared" si="17"/>
        <v>0.17901897601145725</v>
      </c>
      <c r="N122" s="9">
        <f t="shared" si="26"/>
        <v>3.61944</v>
      </c>
      <c r="O122" s="9"/>
      <c r="P122" s="7">
        <f t="shared" si="18"/>
        <v>4.425299999999999</v>
      </c>
      <c r="Q122" s="9">
        <f t="shared" si="19"/>
        <v>0.2821</v>
      </c>
      <c r="R122" s="9">
        <f t="shared" si="27"/>
        <v>17.4888</v>
      </c>
      <c r="S122" s="9"/>
      <c r="T122" s="10">
        <f t="shared" si="20"/>
        <v>21.902458976011456</v>
      </c>
      <c r="U122" s="10">
        <f t="shared" si="22"/>
        <v>22.1962</v>
      </c>
      <c r="V122" s="11">
        <f t="shared" si="23"/>
        <v>-0.6660996747051487</v>
      </c>
      <c r="X122" s="11">
        <f t="shared" si="24"/>
        <v>0.9781268657295051</v>
      </c>
      <c r="Y122">
        <f t="shared" si="21"/>
        <v>0.2388827476956018</v>
      </c>
      <c r="Z122">
        <v>994</v>
      </c>
      <c r="AA122" t="s">
        <v>251</v>
      </c>
    </row>
    <row r="123" spans="1:27" ht="12.75">
      <c r="A123" s="3" t="s">
        <v>92</v>
      </c>
      <c r="B123">
        <v>100</v>
      </c>
      <c r="C123">
        <v>370</v>
      </c>
      <c r="D123">
        <v>9</v>
      </c>
      <c r="E123">
        <v>62</v>
      </c>
      <c r="F123">
        <v>140</v>
      </c>
      <c r="G123">
        <v>15</v>
      </c>
      <c r="H123">
        <v>18</v>
      </c>
      <c r="I123">
        <v>1000</v>
      </c>
      <c r="K123" s="7">
        <f t="shared" si="25"/>
        <v>4.99</v>
      </c>
      <c r="L123" s="13">
        <f t="shared" si="16"/>
        <v>16.095</v>
      </c>
      <c r="M123" s="8">
        <f t="shared" si="17"/>
        <v>0.2301672548718736</v>
      </c>
      <c r="N123" s="9">
        <f t="shared" si="26"/>
        <v>5.10012</v>
      </c>
      <c r="O123" s="9"/>
      <c r="P123" s="7">
        <f t="shared" si="18"/>
        <v>2.2946</v>
      </c>
      <c r="Q123" s="9">
        <f t="shared" si="19"/>
        <v>0.50778</v>
      </c>
      <c r="R123" s="9">
        <f t="shared" si="27"/>
        <v>20.82</v>
      </c>
      <c r="S123" s="9"/>
      <c r="T123" s="10">
        <f t="shared" si="20"/>
        <v>26.415287254871874</v>
      </c>
      <c r="U123" s="10">
        <f t="shared" si="22"/>
        <v>23.62238</v>
      </c>
      <c r="V123" s="11">
        <f t="shared" si="23"/>
        <v>5.581609631492054</v>
      </c>
      <c r="X123" s="11">
        <f t="shared" si="24"/>
        <v>0.969415965278104</v>
      </c>
      <c r="Y123">
        <f t="shared" si="21"/>
        <v>0.19333591631150715</v>
      </c>
      <c r="Z123">
        <v>994</v>
      </c>
      <c r="AA123" t="s">
        <v>251</v>
      </c>
    </row>
    <row r="124" spans="1:27" ht="12.75">
      <c r="A124" s="3" t="s">
        <v>93</v>
      </c>
      <c r="B124">
        <v>120</v>
      </c>
      <c r="C124">
        <v>280</v>
      </c>
      <c r="D124">
        <v>7</v>
      </c>
      <c r="E124">
        <v>170</v>
      </c>
      <c r="F124">
        <v>180</v>
      </c>
      <c r="G124">
        <v>0</v>
      </c>
      <c r="H124">
        <v>75</v>
      </c>
      <c r="I124">
        <v>1300</v>
      </c>
      <c r="K124" s="7">
        <f t="shared" si="25"/>
        <v>5.9879999999999995</v>
      </c>
      <c r="L124" s="13">
        <f t="shared" si="16"/>
        <v>12.18</v>
      </c>
      <c r="M124" s="8">
        <f t="shared" si="17"/>
        <v>0.17901897601145725</v>
      </c>
      <c r="N124" s="9">
        <f t="shared" si="26"/>
        <v>13.9842</v>
      </c>
      <c r="O124" s="9"/>
      <c r="P124" s="7">
        <f t="shared" si="18"/>
        <v>2.9501999999999997</v>
      </c>
      <c r="Q124" s="9">
        <f t="shared" si="19"/>
        <v>2.11575</v>
      </c>
      <c r="R124" s="9">
        <f t="shared" si="27"/>
        <v>27.066000000000003</v>
      </c>
      <c r="S124" s="9"/>
      <c r="T124" s="10">
        <f t="shared" si="20"/>
        <v>32.331218976011456</v>
      </c>
      <c r="U124" s="10">
        <f t="shared" si="22"/>
        <v>32.13195</v>
      </c>
      <c r="V124" s="11">
        <f t="shared" si="23"/>
        <v>0.30912066405796235</v>
      </c>
      <c r="X124" s="11">
        <f t="shared" si="24"/>
        <v>0.85200146896805</v>
      </c>
      <c r="Y124">
        <f t="shared" si="21"/>
        <v>0.18115810491922307</v>
      </c>
      <c r="Z124">
        <v>994</v>
      </c>
      <c r="AA124" t="s">
        <v>251</v>
      </c>
    </row>
    <row r="125" spans="1:27" ht="12.75">
      <c r="A125" s="3" t="s">
        <v>94</v>
      </c>
      <c r="B125">
        <v>620</v>
      </c>
      <c r="C125">
        <v>110</v>
      </c>
      <c r="D125">
        <v>11</v>
      </c>
      <c r="E125">
        <v>230</v>
      </c>
      <c r="F125">
        <v>710</v>
      </c>
      <c r="G125">
        <v>0</v>
      </c>
      <c r="H125">
        <v>23</v>
      </c>
      <c r="I125">
        <v>2000</v>
      </c>
      <c r="K125" s="7">
        <f t="shared" si="25"/>
        <v>30.938</v>
      </c>
      <c r="L125" s="13">
        <f t="shared" si="16"/>
        <v>4.784999999999999</v>
      </c>
      <c r="M125" s="8">
        <f t="shared" si="17"/>
        <v>0.28131553373228996</v>
      </c>
      <c r="N125" s="9">
        <f t="shared" si="26"/>
        <v>18.9198</v>
      </c>
      <c r="O125" s="9"/>
      <c r="P125" s="7">
        <f t="shared" si="18"/>
        <v>11.636899999999999</v>
      </c>
      <c r="Q125" s="9">
        <f t="shared" si="19"/>
        <v>0.64883</v>
      </c>
      <c r="R125" s="9">
        <f t="shared" si="27"/>
        <v>41.64</v>
      </c>
      <c r="S125" s="9"/>
      <c r="T125" s="10">
        <f t="shared" si="20"/>
        <v>54.92411553373229</v>
      </c>
      <c r="U125" s="10">
        <f t="shared" si="22"/>
        <v>53.92573</v>
      </c>
      <c r="V125" s="11">
        <f t="shared" si="23"/>
        <v>0.9172135512336508</v>
      </c>
      <c r="X125" s="11">
        <f t="shared" si="24"/>
        <v>0.8805943505777692</v>
      </c>
      <c r="Y125">
        <f t="shared" si="21"/>
        <v>0.426272424150569</v>
      </c>
      <c r="Z125">
        <v>340</v>
      </c>
      <c r="AA125" t="s">
        <v>251</v>
      </c>
    </row>
    <row r="126" spans="1:27" ht="12.75">
      <c r="A126" s="3">
        <v>1590</v>
      </c>
      <c r="B126">
        <v>14</v>
      </c>
      <c r="C126">
        <v>970</v>
      </c>
      <c r="D126">
        <v>3</v>
      </c>
      <c r="E126">
        <v>0.6</v>
      </c>
      <c r="F126">
        <v>500</v>
      </c>
      <c r="G126">
        <v>31</v>
      </c>
      <c r="H126">
        <v>100</v>
      </c>
      <c r="I126">
        <v>1500</v>
      </c>
      <c r="K126" s="7">
        <f t="shared" si="25"/>
        <v>0.6986</v>
      </c>
      <c r="L126" s="13">
        <f t="shared" si="16"/>
        <v>42.195</v>
      </c>
      <c r="M126" s="8">
        <f t="shared" si="17"/>
        <v>0.07672241829062454</v>
      </c>
      <c r="N126" s="9">
        <f t="shared" si="26"/>
        <v>0.049356</v>
      </c>
      <c r="O126" s="9"/>
      <c r="P126" s="7">
        <f t="shared" si="18"/>
        <v>8.194999999999999</v>
      </c>
      <c r="Q126" s="9">
        <f t="shared" si="19"/>
        <v>2.8209999999999997</v>
      </c>
      <c r="R126" s="9">
        <f t="shared" si="27"/>
        <v>31.230000000000004</v>
      </c>
      <c r="S126" s="9"/>
      <c r="T126" s="10">
        <f t="shared" si="20"/>
        <v>43.019678418290624</v>
      </c>
      <c r="U126" s="10">
        <f t="shared" si="22"/>
        <v>42.246</v>
      </c>
      <c r="V126" s="11">
        <f t="shared" si="23"/>
        <v>0.9073737905364013</v>
      </c>
      <c r="X126" s="11">
        <f t="shared" si="24"/>
        <v>0.9373333925715301</v>
      </c>
      <c r="Y126">
        <f t="shared" si="21"/>
        <v>0.02188006990597771</v>
      </c>
      <c r="Z126">
        <v>495</v>
      </c>
      <c r="AA126" t="s">
        <v>252</v>
      </c>
    </row>
    <row r="127" spans="1:27" ht="12.75">
      <c r="A127" s="3">
        <v>1245</v>
      </c>
      <c r="B127">
        <v>2.1</v>
      </c>
      <c r="C127">
        <v>670</v>
      </c>
      <c r="D127">
        <v>2.5</v>
      </c>
      <c r="E127">
        <v>0.7</v>
      </c>
      <c r="F127">
        <v>859</v>
      </c>
      <c r="G127">
        <v>53</v>
      </c>
      <c r="H127">
        <v>89</v>
      </c>
      <c r="I127">
        <v>490</v>
      </c>
      <c r="K127" s="7">
        <f t="shared" si="25"/>
        <v>0.10479000000000001</v>
      </c>
      <c r="L127" s="13">
        <f t="shared" si="16"/>
        <v>29.145</v>
      </c>
      <c r="M127" s="8">
        <f t="shared" si="17"/>
        <v>0.06393534857552044</v>
      </c>
      <c r="N127" s="9">
        <f t="shared" si="26"/>
        <v>0.057581999999999994</v>
      </c>
      <c r="O127" s="9"/>
      <c r="P127" s="7">
        <f t="shared" si="18"/>
        <v>14.079009999999998</v>
      </c>
      <c r="Q127" s="9">
        <f t="shared" si="19"/>
        <v>2.51069</v>
      </c>
      <c r="R127" s="9">
        <f t="shared" si="27"/>
        <v>10.2018</v>
      </c>
      <c r="S127" s="9"/>
      <c r="T127" s="10">
        <f t="shared" si="20"/>
        <v>29.37130734857552</v>
      </c>
      <c r="U127" s="10">
        <f t="shared" si="22"/>
        <v>26.7915</v>
      </c>
      <c r="V127" s="11">
        <f t="shared" si="23"/>
        <v>4.593444434790979</v>
      </c>
      <c r="X127" s="11">
        <f t="shared" si="24"/>
        <v>0.9206875604354225</v>
      </c>
      <c r="Y127">
        <f t="shared" si="21"/>
        <v>0.010167281321950326</v>
      </c>
      <c r="Z127">
        <v>1000</v>
      </c>
      <c r="AA127" t="s">
        <v>252</v>
      </c>
    </row>
    <row r="128" spans="1:27" ht="12.75">
      <c r="A128" s="3" t="s">
        <v>95</v>
      </c>
      <c r="B128">
        <v>2.2</v>
      </c>
      <c r="C128">
        <v>770</v>
      </c>
      <c r="D128">
        <v>3.2</v>
      </c>
      <c r="E128">
        <v>0.7</v>
      </c>
      <c r="F128">
        <v>1250</v>
      </c>
      <c r="G128">
        <v>67</v>
      </c>
      <c r="H128">
        <v>79</v>
      </c>
      <c r="I128">
        <v>450</v>
      </c>
      <c r="K128" s="7">
        <f t="shared" si="25"/>
        <v>0.10978</v>
      </c>
      <c r="L128" s="13">
        <f t="shared" si="16"/>
        <v>33.495</v>
      </c>
      <c r="M128" s="8">
        <f t="shared" si="17"/>
        <v>0.08183724617666617</v>
      </c>
      <c r="N128" s="9">
        <f t="shared" si="26"/>
        <v>0.057581999999999994</v>
      </c>
      <c r="O128" s="9"/>
      <c r="P128" s="7">
        <f t="shared" si="18"/>
        <v>20.487499999999997</v>
      </c>
      <c r="Q128" s="9">
        <f t="shared" si="19"/>
        <v>2.22859</v>
      </c>
      <c r="R128" s="9">
        <f t="shared" si="27"/>
        <v>9.369000000000002</v>
      </c>
      <c r="S128" s="9"/>
      <c r="T128" s="10">
        <f t="shared" si="20"/>
        <v>33.74419924617666</v>
      </c>
      <c r="U128" s="10">
        <f t="shared" si="22"/>
        <v>32.08509</v>
      </c>
      <c r="V128" s="11">
        <f t="shared" si="23"/>
        <v>2.5203207647772414</v>
      </c>
      <c r="X128" s="11">
        <f t="shared" si="24"/>
        <v>0.9376157323494084</v>
      </c>
      <c r="Y128">
        <f t="shared" si="21"/>
        <v>0.011581659243067144</v>
      </c>
      <c r="Z128">
        <v>400</v>
      </c>
      <c r="AA128" t="s">
        <v>252</v>
      </c>
    </row>
    <row r="129" spans="1:27" ht="12.75">
      <c r="A129" s="3" t="s">
        <v>96</v>
      </c>
      <c r="B129">
        <v>3.1</v>
      </c>
      <c r="C129">
        <v>910</v>
      </c>
      <c r="D129">
        <v>4.1</v>
      </c>
      <c r="E129">
        <v>1.2</v>
      </c>
      <c r="F129">
        <v>1150</v>
      </c>
      <c r="G129">
        <v>149</v>
      </c>
      <c r="H129">
        <v>150</v>
      </c>
      <c r="I129">
        <v>540</v>
      </c>
      <c r="K129" s="7">
        <f t="shared" si="25"/>
        <v>0.15469</v>
      </c>
      <c r="L129" s="13">
        <f t="shared" si="16"/>
        <v>39.584999999999994</v>
      </c>
      <c r="M129" s="8">
        <f t="shared" si="17"/>
        <v>0.10485397166385352</v>
      </c>
      <c r="N129" s="9">
        <f t="shared" si="26"/>
        <v>0.098712</v>
      </c>
      <c r="O129" s="9"/>
      <c r="P129" s="7">
        <f t="shared" si="18"/>
        <v>18.848499999999998</v>
      </c>
      <c r="Q129" s="9">
        <f t="shared" si="19"/>
        <v>4.2315</v>
      </c>
      <c r="R129" s="9">
        <f t="shared" si="27"/>
        <v>11.2428</v>
      </c>
      <c r="S129" s="9"/>
      <c r="T129" s="10">
        <f t="shared" si="20"/>
        <v>39.943255971663845</v>
      </c>
      <c r="U129" s="10">
        <f t="shared" si="22"/>
        <v>34.3228</v>
      </c>
      <c r="V129" s="11">
        <f t="shared" si="23"/>
        <v>7.568001152246897</v>
      </c>
      <c r="X129" s="11">
        <f t="shared" si="24"/>
        <v>0.9034267912772587</v>
      </c>
      <c r="Y129">
        <f t="shared" si="21"/>
        <v>0.013572286529753478</v>
      </c>
      <c r="Z129">
        <v>550</v>
      </c>
      <c r="AA129" t="s">
        <v>252</v>
      </c>
    </row>
    <row r="130" spans="1:27" ht="12.75">
      <c r="A130" s="3" t="s">
        <v>97</v>
      </c>
      <c r="B130">
        <v>5</v>
      </c>
      <c r="C130">
        <v>760</v>
      </c>
      <c r="D130">
        <v>8</v>
      </c>
      <c r="E130">
        <v>1.6</v>
      </c>
      <c r="F130">
        <v>760</v>
      </c>
      <c r="G130">
        <v>110</v>
      </c>
      <c r="H130">
        <v>580</v>
      </c>
      <c r="I130">
        <v>72</v>
      </c>
      <c r="K130" s="7">
        <f t="shared" si="25"/>
        <v>0.2495</v>
      </c>
      <c r="L130" s="13">
        <f aca="true" t="shared" si="28" ref="L130:L193">N(C130)*0.0435</f>
        <v>33.059999999999995</v>
      </c>
      <c r="M130" s="8">
        <f aca="true" t="shared" si="29" ref="M130:M193">D130*(1/39.102)</f>
        <v>0.20459311544166542</v>
      </c>
      <c r="N130" s="9">
        <f t="shared" si="26"/>
        <v>0.131616</v>
      </c>
      <c r="O130" s="9"/>
      <c r="P130" s="7">
        <f aca="true" t="shared" si="30" ref="P130:P193">(N(F130)*0.01639)</f>
        <v>12.456399999999999</v>
      </c>
      <c r="Q130" s="9">
        <f aca="true" t="shared" si="31" ref="Q130:Q193">N(H130)*0.02821</f>
        <v>16.3618</v>
      </c>
      <c r="R130" s="9">
        <f t="shared" si="27"/>
        <v>1.4990400000000002</v>
      </c>
      <c r="S130" s="9"/>
      <c r="T130" s="10">
        <f aca="true" t="shared" si="32" ref="T130:T193">SUM(K130:N130)</f>
        <v>33.64570911544166</v>
      </c>
      <c r="U130" s="10">
        <f t="shared" si="22"/>
        <v>30.317239999999998</v>
      </c>
      <c r="V130" s="11">
        <f t="shared" si="23"/>
        <v>5.203745545619501</v>
      </c>
      <c r="X130" s="11">
        <f t="shared" si="24"/>
        <v>0.6689355709423777</v>
      </c>
      <c r="Y130">
        <f aca="true" t="shared" si="33" ref="Y130:Y193">K130/(K130+R130)</f>
        <v>0.14269047319477962</v>
      </c>
      <c r="Z130">
        <v>961</v>
      </c>
      <c r="AA130" t="s">
        <v>252</v>
      </c>
    </row>
    <row r="131" spans="1:27" ht="12.75">
      <c r="A131" s="3">
        <v>1149</v>
      </c>
      <c r="B131">
        <v>4.4</v>
      </c>
      <c r="C131">
        <v>590</v>
      </c>
      <c r="D131">
        <v>2.3</v>
      </c>
      <c r="E131">
        <v>2.2</v>
      </c>
      <c r="F131">
        <v>529</v>
      </c>
      <c r="G131">
        <v>0</v>
      </c>
      <c r="H131">
        <v>26</v>
      </c>
      <c r="I131">
        <v>810</v>
      </c>
      <c r="K131" s="7">
        <f aca="true" t="shared" si="34" ref="K131:K194">B131*0.0499</f>
        <v>0.21956</v>
      </c>
      <c r="L131" s="13">
        <f t="shared" si="28"/>
        <v>25.665</v>
      </c>
      <c r="M131" s="8">
        <f t="shared" si="29"/>
        <v>0.0588205206894788</v>
      </c>
      <c r="N131" s="9">
        <f t="shared" si="26"/>
        <v>0.18097200000000002</v>
      </c>
      <c r="O131" s="9"/>
      <c r="P131" s="7">
        <f t="shared" si="30"/>
        <v>8.670309999999999</v>
      </c>
      <c r="Q131" s="9">
        <f t="shared" si="31"/>
        <v>0.73346</v>
      </c>
      <c r="R131" s="9">
        <f t="shared" si="27"/>
        <v>16.8642</v>
      </c>
      <c r="S131" s="9"/>
      <c r="T131" s="10">
        <f t="shared" si="32"/>
        <v>26.12435252068948</v>
      </c>
      <c r="U131" s="10">
        <f aca="true" t="shared" si="35" ref="U131:U194">SUM(P131:R131)</f>
        <v>26.26797</v>
      </c>
      <c r="V131" s="11">
        <f aca="true" t="shared" si="36" ref="V131:V194">+((T131-U131)/(T131+U131))*100</f>
        <v>-0.274119322070144</v>
      </c>
      <c r="X131" s="11">
        <f aca="true" t="shared" si="37" ref="X131:X194">+L131/(L131+Q131)</f>
        <v>0.9722158034976283</v>
      </c>
      <c r="Y131">
        <f t="shared" si="33"/>
        <v>0.012851971697097125</v>
      </c>
      <c r="Z131">
        <v>22</v>
      </c>
      <c r="AA131" t="s">
        <v>252</v>
      </c>
    </row>
    <row r="132" spans="1:27" ht="12.75">
      <c r="A132" s="3">
        <v>1144</v>
      </c>
      <c r="B132">
        <v>7</v>
      </c>
      <c r="C132">
        <v>520</v>
      </c>
      <c r="D132">
        <v>6.4</v>
      </c>
      <c r="E132">
        <v>3.1</v>
      </c>
      <c r="F132">
        <v>1270</v>
      </c>
      <c r="G132">
        <v>0</v>
      </c>
      <c r="H132">
        <v>19</v>
      </c>
      <c r="I132">
        <v>100</v>
      </c>
      <c r="K132" s="7">
        <f t="shared" si="34"/>
        <v>0.3493</v>
      </c>
      <c r="L132" s="13">
        <f t="shared" si="28"/>
        <v>22.619999999999997</v>
      </c>
      <c r="M132" s="8">
        <f t="shared" si="29"/>
        <v>0.16367449235333234</v>
      </c>
      <c r="N132" s="9">
        <f t="shared" si="26"/>
        <v>0.255006</v>
      </c>
      <c r="O132" s="9"/>
      <c r="P132" s="7">
        <f t="shared" si="30"/>
        <v>20.815299999999997</v>
      </c>
      <c r="Q132" s="9">
        <f t="shared" si="31"/>
        <v>0.53599</v>
      </c>
      <c r="R132" s="9">
        <f t="shared" si="27"/>
        <v>2.0820000000000003</v>
      </c>
      <c r="S132" s="9"/>
      <c r="T132" s="10">
        <f t="shared" si="32"/>
        <v>23.387980492353332</v>
      </c>
      <c r="U132" s="10">
        <f t="shared" si="35"/>
        <v>23.43329</v>
      </c>
      <c r="V132" s="11">
        <f t="shared" si="36"/>
        <v>-0.09677120498912388</v>
      </c>
      <c r="X132" s="11">
        <f t="shared" si="37"/>
        <v>0.9768530734380176</v>
      </c>
      <c r="Y132">
        <f t="shared" si="33"/>
        <v>0.14366799654505819</v>
      </c>
      <c r="Z132">
        <v>225</v>
      </c>
      <c r="AA132" t="s">
        <v>252</v>
      </c>
    </row>
    <row r="133" spans="1:27" ht="12.75">
      <c r="A133" s="3" t="s">
        <v>98</v>
      </c>
      <c r="B133">
        <v>130</v>
      </c>
      <c r="C133">
        <v>210</v>
      </c>
      <c r="D133">
        <v>3</v>
      </c>
      <c r="E133">
        <v>4.3</v>
      </c>
      <c r="F133">
        <v>540</v>
      </c>
      <c r="G133">
        <v>0</v>
      </c>
      <c r="H133">
        <v>7.1</v>
      </c>
      <c r="I133">
        <v>360</v>
      </c>
      <c r="K133" s="7">
        <f t="shared" si="34"/>
        <v>6.487</v>
      </c>
      <c r="L133" s="13">
        <f t="shared" si="28"/>
        <v>9.135</v>
      </c>
      <c r="M133" s="8">
        <f t="shared" si="29"/>
        <v>0.07672241829062454</v>
      </c>
      <c r="N133" s="9">
        <f t="shared" si="26"/>
        <v>0.353718</v>
      </c>
      <c r="O133" s="9"/>
      <c r="P133" s="7">
        <f t="shared" si="30"/>
        <v>8.850599999999998</v>
      </c>
      <c r="Q133" s="9">
        <f t="shared" si="31"/>
        <v>0.20029099999999997</v>
      </c>
      <c r="R133" s="9">
        <f t="shared" si="27"/>
        <v>7.4952000000000005</v>
      </c>
      <c r="S133" s="9"/>
      <c r="T133" s="10">
        <f t="shared" si="32"/>
        <v>16.052440418290626</v>
      </c>
      <c r="U133" s="10">
        <f t="shared" si="35"/>
        <v>16.546090999999997</v>
      </c>
      <c r="V133" s="11">
        <f t="shared" si="36"/>
        <v>-1.514333806560347</v>
      </c>
      <c r="X133" s="11">
        <f t="shared" si="37"/>
        <v>0.9785447502386374</v>
      </c>
      <c r="Y133">
        <f t="shared" si="33"/>
        <v>0.46394701835190455</v>
      </c>
      <c r="Z133">
        <v>453</v>
      </c>
      <c r="AA133" t="s">
        <v>252</v>
      </c>
    </row>
    <row r="134" spans="1:27" ht="12.75">
      <c r="A134" s="3" t="s">
        <v>99</v>
      </c>
      <c r="B134">
        <v>16</v>
      </c>
      <c r="C134">
        <v>500</v>
      </c>
      <c r="D134">
        <v>5</v>
      </c>
      <c r="E134">
        <v>4.3</v>
      </c>
      <c r="F134">
        <v>400</v>
      </c>
      <c r="G134">
        <v>31</v>
      </c>
      <c r="H134">
        <v>25</v>
      </c>
      <c r="I134">
        <v>670</v>
      </c>
      <c r="K134" s="7">
        <f t="shared" si="34"/>
        <v>0.7984</v>
      </c>
      <c r="L134" s="13">
        <f t="shared" si="28"/>
        <v>21.75</v>
      </c>
      <c r="M134" s="8">
        <f t="shared" si="29"/>
        <v>0.12787069715104088</v>
      </c>
      <c r="N134" s="9">
        <f t="shared" si="26"/>
        <v>0.353718</v>
      </c>
      <c r="O134" s="9"/>
      <c r="P134" s="7">
        <f t="shared" si="30"/>
        <v>6.555999999999999</v>
      </c>
      <c r="Q134" s="9">
        <f t="shared" si="31"/>
        <v>0.7052499999999999</v>
      </c>
      <c r="R134" s="9">
        <f t="shared" si="27"/>
        <v>13.9494</v>
      </c>
      <c r="S134" s="9"/>
      <c r="T134" s="10">
        <f t="shared" si="32"/>
        <v>23.029988697151044</v>
      </c>
      <c r="U134" s="10">
        <f t="shared" si="35"/>
        <v>21.21065</v>
      </c>
      <c r="V134" s="11">
        <f t="shared" si="36"/>
        <v>4.112369872427276</v>
      </c>
      <c r="X134" s="11">
        <f t="shared" si="37"/>
        <v>0.9685930907026197</v>
      </c>
      <c r="Y134">
        <f t="shared" si="33"/>
        <v>0.05413688821383528</v>
      </c>
      <c r="Z134">
        <v>1368</v>
      </c>
      <c r="AA134" t="s">
        <v>252</v>
      </c>
    </row>
    <row r="135" spans="1:27" ht="12.75">
      <c r="A135" s="3" t="s">
        <v>100</v>
      </c>
      <c r="B135">
        <v>27</v>
      </c>
      <c r="C135">
        <v>680</v>
      </c>
      <c r="D135">
        <v>4</v>
      </c>
      <c r="E135">
        <v>4.9</v>
      </c>
      <c r="F135">
        <v>330</v>
      </c>
      <c r="G135">
        <v>20</v>
      </c>
      <c r="H135">
        <v>65</v>
      </c>
      <c r="I135">
        <v>1100</v>
      </c>
      <c r="K135" s="7">
        <f t="shared" si="34"/>
        <v>1.3473</v>
      </c>
      <c r="L135" s="13">
        <f t="shared" si="28"/>
        <v>29.58</v>
      </c>
      <c r="M135" s="8">
        <f t="shared" si="29"/>
        <v>0.10229655772083271</v>
      </c>
      <c r="N135" s="9">
        <f t="shared" si="26"/>
        <v>0.40307400000000004</v>
      </c>
      <c r="O135" s="9"/>
      <c r="P135" s="7">
        <f t="shared" si="30"/>
        <v>5.4087</v>
      </c>
      <c r="Q135" s="9">
        <f t="shared" si="31"/>
        <v>1.83365</v>
      </c>
      <c r="R135" s="9">
        <f t="shared" si="27"/>
        <v>22.902</v>
      </c>
      <c r="S135" s="9"/>
      <c r="T135" s="10">
        <f t="shared" si="32"/>
        <v>31.432670557720833</v>
      </c>
      <c r="U135" s="10">
        <f t="shared" si="35"/>
        <v>30.144350000000003</v>
      </c>
      <c r="V135" s="11">
        <f t="shared" si="36"/>
        <v>2.0922099608784888</v>
      </c>
      <c r="X135" s="11">
        <f t="shared" si="37"/>
        <v>0.9416288778922539</v>
      </c>
      <c r="Y135">
        <f t="shared" si="33"/>
        <v>0.05556036669099726</v>
      </c>
      <c r="Z135">
        <v>1368</v>
      </c>
      <c r="AA135" t="s">
        <v>252</v>
      </c>
    </row>
    <row r="136" spans="1:27" ht="12.75">
      <c r="A136" s="3">
        <v>1383</v>
      </c>
      <c r="B136">
        <v>26</v>
      </c>
      <c r="C136">
        <v>710</v>
      </c>
      <c r="D136">
        <v>5.4</v>
      </c>
      <c r="E136">
        <v>5.8</v>
      </c>
      <c r="F136">
        <v>223</v>
      </c>
      <c r="G136">
        <v>0</v>
      </c>
      <c r="H136">
        <v>120</v>
      </c>
      <c r="I136">
        <v>1300</v>
      </c>
      <c r="K136" s="7">
        <f t="shared" si="34"/>
        <v>1.2974</v>
      </c>
      <c r="L136" s="13">
        <f t="shared" si="28"/>
        <v>30.884999999999998</v>
      </c>
      <c r="M136" s="8">
        <f t="shared" si="29"/>
        <v>0.13810035292312417</v>
      </c>
      <c r="N136" s="9">
        <f t="shared" si="26"/>
        <v>0.477108</v>
      </c>
      <c r="O136" s="9"/>
      <c r="P136" s="7">
        <f t="shared" si="30"/>
        <v>3.6549699999999996</v>
      </c>
      <c r="Q136" s="9">
        <f t="shared" si="31"/>
        <v>3.3851999999999998</v>
      </c>
      <c r="R136" s="9">
        <f t="shared" si="27"/>
        <v>27.066000000000003</v>
      </c>
      <c r="S136" s="9"/>
      <c r="T136" s="10">
        <f t="shared" si="32"/>
        <v>32.79760835292313</v>
      </c>
      <c r="U136" s="10">
        <f t="shared" si="35"/>
        <v>34.106170000000006</v>
      </c>
      <c r="V136" s="11">
        <f t="shared" si="36"/>
        <v>-1.9558860191334848</v>
      </c>
      <c r="X136" s="11">
        <f t="shared" si="37"/>
        <v>0.9012203021867395</v>
      </c>
      <c r="Y136">
        <f t="shared" si="33"/>
        <v>0.04574204785039875</v>
      </c>
      <c r="Z136">
        <v>2450</v>
      </c>
      <c r="AA136" t="s">
        <v>252</v>
      </c>
    </row>
    <row r="137" spans="1:27" ht="12.75">
      <c r="A137" s="3">
        <v>2402</v>
      </c>
      <c r="B137">
        <v>160</v>
      </c>
      <c r="C137">
        <v>210</v>
      </c>
      <c r="D137">
        <v>7</v>
      </c>
      <c r="E137">
        <v>7.9</v>
      </c>
      <c r="F137">
        <v>250</v>
      </c>
      <c r="G137">
        <v>0</v>
      </c>
      <c r="H137">
        <v>4.5</v>
      </c>
      <c r="I137">
        <v>650</v>
      </c>
      <c r="K137" s="7">
        <f t="shared" si="34"/>
        <v>7.984</v>
      </c>
      <c r="L137" s="13">
        <f t="shared" si="28"/>
        <v>9.135</v>
      </c>
      <c r="M137" s="8">
        <f t="shared" si="29"/>
        <v>0.17901897601145725</v>
      </c>
      <c r="N137" s="9">
        <f t="shared" si="26"/>
        <v>0.649854</v>
      </c>
      <c r="O137" s="9"/>
      <c r="P137" s="7">
        <f t="shared" si="30"/>
        <v>4.097499999999999</v>
      </c>
      <c r="Q137" s="9">
        <f t="shared" si="31"/>
        <v>0.126945</v>
      </c>
      <c r="R137" s="9">
        <f t="shared" si="27"/>
        <v>13.533000000000001</v>
      </c>
      <c r="S137" s="9"/>
      <c r="T137" s="10">
        <f t="shared" si="32"/>
        <v>17.947872976011457</v>
      </c>
      <c r="U137" s="10">
        <f t="shared" si="35"/>
        <v>17.757445</v>
      </c>
      <c r="V137" s="11">
        <f t="shared" si="36"/>
        <v>0.5333322507851487</v>
      </c>
      <c r="X137" s="11">
        <f t="shared" si="37"/>
        <v>0.986293915586845</v>
      </c>
      <c r="Y137">
        <f t="shared" si="33"/>
        <v>0.37105544453223027</v>
      </c>
      <c r="Z137">
        <v>530</v>
      </c>
      <c r="AA137" t="s">
        <v>252</v>
      </c>
    </row>
    <row r="138" spans="1:27" ht="12.75">
      <c r="A138" s="3">
        <v>2500</v>
      </c>
      <c r="B138">
        <v>30</v>
      </c>
      <c r="C138">
        <v>360</v>
      </c>
      <c r="D138">
        <v>4.7</v>
      </c>
      <c r="E138">
        <v>27</v>
      </c>
      <c r="F138">
        <v>384</v>
      </c>
      <c r="G138">
        <v>0</v>
      </c>
      <c r="H138">
        <v>9.7</v>
      </c>
      <c r="I138">
        <v>650</v>
      </c>
      <c r="K138" s="7">
        <f t="shared" si="34"/>
        <v>1.4969999999999999</v>
      </c>
      <c r="L138" s="13">
        <f t="shared" si="28"/>
        <v>15.659999999999998</v>
      </c>
      <c r="M138" s="8">
        <f t="shared" si="29"/>
        <v>0.12019845532197844</v>
      </c>
      <c r="N138" s="9">
        <f t="shared" si="26"/>
        <v>2.22102</v>
      </c>
      <c r="O138" s="9"/>
      <c r="P138" s="7">
        <f t="shared" si="30"/>
        <v>6.293759999999999</v>
      </c>
      <c r="Q138" s="9">
        <f t="shared" si="31"/>
        <v>0.27363699999999996</v>
      </c>
      <c r="R138" s="9">
        <f t="shared" si="27"/>
        <v>13.533000000000001</v>
      </c>
      <c r="S138" s="9"/>
      <c r="T138" s="10">
        <f t="shared" si="32"/>
        <v>19.498218455321975</v>
      </c>
      <c r="U138" s="10">
        <f t="shared" si="35"/>
        <v>20.100397</v>
      </c>
      <c r="V138" s="11">
        <f t="shared" si="36"/>
        <v>-1.5207060594263633</v>
      </c>
      <c r="X138" s="11">
        <f t="shared" si="37"/>
        <v>0.9828264570104113</v>
      </c>
      <c r="Y138">
        <f t="shared" si="33"/>
        <v>0.0996007984031936</v>
      </c>
      <c r="Z138">
        <v>568</v>
      </c>
      <c r="AA138" t="s">
        <v>252</v>
      </c>
    </row>
    <row r="139" spans="1:27" ht="12.75">
      <c r="A139" s="3">
        <v>1133</v>
      </c>
      <c r="B139">
        <v>9.1</v>
      </c>
      <c r="C139">
        <v>790</v>
      </c>
      <c r="D139">
        <v>0.2</v>
      </c>
      <c r="E139">
        <v>58</v>
      </c>
      <c r="F139">
        <v>543</v>
      </c>
      <c r="G139">
        <v>38</v>
      </c>
      <c r="H139">
        <v>44</v>
      </c>
      <c r="I139">
        <v>1300</v>
      </c>
      <c r="K139" s="7">
        <f t="shared" si="34"/>
        <v>0.45409</v>
      </c>
      <c r="L139" s="13">
        <f t="shared" si="28"/>
        <v>34.364999999999995</v>
      </c>
      <c r="M139" s="8">
        <f t="shared" si="29"/>
        <v>0.005114827886041636</v>
      </c>
      <c r="N139" s="9">
        <f t="shared" si="26"/>
        <v>4.7710799999999995</v>
      </c>
      <c r="O139" s="9"/>
      <c r="P139" s="7">
        <f t="shared" si="30"/>
        <v>8.899769999999998</v>
      </c>
      <c r="Q139" s="9">
        <f t="shared" si="31"/>
        <v>1.24124</v>
      </c>
      <c r="R139" s="9">
        <f t="shared" si="27"/>
        <v>27.066000000000003</v>
      </c>
      <c r="S139" s="9"/>
      <c r="T139" s="10">
        <f t="shared" si="32"/>
        <v>39.59528482788603</v>
      </c>
      <c r="U139" s="10">
        <f t="shared" si="35"/>
        <v>37.20701</v>
      </c>
      <c r="V139" s="11">
        <f t="shared" si="36"/>
        <v>3.1096399309918548</v>
      </c>
      <c r="X139" s="11">
        <f t="shared" si="37"/>
        <v>0.9651398181891714</v>
      </c>
      <c r="Y139">
        <f t="shared" si="33"/>
        <v>0.016500309410325327</v>
      </c>
      <c r="Z139">
        <v>471</v>
      </c>
      <c r="AA139" t="s">
        <v>252</v>
      </c>
    </row>
    <row r="140" spans="1:27" ht="12.75">
      <c r="A140" s="3">
        <v>1269</v>
      </c>
      <c r="B140">
        <v>150</v>
      </c>
      <c r="C140">
        <v>350</v>
      </c>
      <c r="D140">
        <v>4.5</v>
      </c>
      <c r="E140">
        <v>78</v>
      </c>
      <c r="F140">
        <v>280</v>
      </c>
      <c r="G140">
        <v>0</v>
      </c>
      <c r="H140">
        <v>11</v>
      </c>
      <c r="I140">
        <v>1200</v>
      </c>
      <c r="K140" s="7">
        <f t="shared" si="34"/>
        <v>7.485</v>
      </c>
      <c r="L140" s="13">
        <f t="shared" si="28"/>
        <v>15.225</v>
      </c>
      <c r="M140" s="8">
        <f t="shared" si="29"/>
        <v>0.1150836274359368</v>
      </c>
      <c r="N140" s="9">
        <f t="shared" si="26"/>
        <v>6.41628</v>
      </c>
      <c r="O140" s="9"/>
      <c r="P140" s="7">
        <f t="shared" si="30"/>
        <v>4.5892</v>
      </c>
      <c r="Q140" s="9">
        <f t="shared" si="31"/>
        <v>0.31031</v>
      </c>
      <c r="R140" s="9">
        <f t="shared" si="27"/>
        <v>24.984</v>
      </c>
      <c r="S140" s="9"/>
      <c r="T140" s="10">
        <f t="shared" si="32"/>
        <v>29.241363627435938</v>
      </c>
      <c r="U140" s="10">
        <f t="shared" si="35"/>
        <v>29.88351</v>
      </c>
      <c r="V140" s="11">
        <f t="shared" si="36"/>
        <v>-1.0860849811035975</v>
      </c>
      <c r="X140" s="11">
        <f t="shared" si="37"/>
        <v>0.980025503192405</v>
      </c>
      <c r="Y140">
        <f t="shared" si="33"/>
        <v>0.23052758015337707</v>
      </c>
      <c r="Z140">
        <v>201</v>
      </c>
      <c r="AA140" t="s">
        <v>252</v>
      </c>
    </row>
    <row r="141" spans="1:27" ht="12.75">
      <c r="A141" s="3" t="s">
        <v>101</v>
      </c>
      <c r="B141">
        <v>38</v>
      </c>
      <c r="C141">
        <v>630</v>
      </c>
      <c r="D141">
        <v>4.5</v>
      </c>
      <c r="E141">
        <v>81</v>
      </c>
      <c r="F141">
        <v>510</v>
      </c>
      <c r="G141">
        <v>0</v>
      </c>
      <c r="H141">
        <v>34</v>
      </c>
      <c r="I141">
        <v>1300</v>
      </c>
      <c r="K141" s="7">
        <f t="shared" si="34"/>
        <v>1.8961999999999999</v>
      </c>
      <c r="L141" s="13">
        <f t="shared" si="28"/>
        <v>27.404999999999998</v>
      </c>
      <c r="M141" s="8">
        <f t="shared" si="29"/>
        <v>0.1150836274359368</v>
      </c>
      <c r="N141" s="9">
        <f aca="true" t="shared" si="38" ref="N141:N204">N(E141)*0.08226</f>
        <v>6.66306</v>
      </c>
      <c r="O141" s="9"/>
      <c r="P141" s="7">
        <f t="shared" si="30"/>
        <v>8.358899999999998</v>
      </c>
      <c r="Q141" s="9">
        <f t="shared" si="31"/>
        <v>0.95914</v>
      </c>
      <c r="R141" s="9">
        <f aca="true" t="shared" si="39" ref="R141:R204">N(I141)*0.02082</f>
        <v>27.066000000000003</v>
      </c>
      <c r="S141" s="9"/>
      <c r="T141" s="10">
        <f t="shared" si="32"/>
        <v>36.07934362743593</v>
      </c>
      <c r="U141" s="10">
        <f t="shared" si="35"/>
        <v>36.38404</v>
      </c>
      <c r="V141" s="11">
        <f t="shared" si="36"/>
        <v>-0.4204832251977578</v>
      </c>
      <c r="X141" s="11">
        <f t="shared" si="37"/>
        <v>0.9661847671038148</v>
      </c>
      <c r="Y141">
        <f t="shared" si="33"/>
        <v>0.06547154566987314</v>
      </c>
      <c r="Z141">
        <v>505</v>
      </c>
      <c r="AA141" t="s">
        <v>252</v>
      </c>
    </row>
    <row r="142" spans="1:27" ht="12.75">
      <c r="A142" s="3" t="s">
        <v>102</v>
      </c>
      <c r="B142">
        <v>400</v>
      </c>
      <c r="C142">
        <v>430</v>
      </c>
      <c r="D142">
        <v>11</v>
      </c>
      <c r="E142">
        <v>150</v>
      </c>
      <c r="F142">
        <v>510</v>
      </c>
      <c r="G142">
        <v>12</v>
      </c>
      <c r="H142">
        <v>39</v>
      </c>
      <c r="I142">
        <v>2000</v>
      </c>
      <c r="K142" s="7">
        <f t="shared" si="34"/>
        <v>19.96</v>
      </c>
      <c r="L142" s="13">
        <f t="shared" si="28"/>
        <v>18.705</v>
      </c>
      <c r="M142" s="8">
        <f t="shared" si="29"/>
        <v>0.28131553373228996</v>
      </c>
      <c r="N142" s="9">
        <f t="shared" si="38"/>
        <v>12.339</v>
      </c>
      <c r="O142" s="9"/>
      <c r="P142" s="7">
        <f t="shared" si="30"/>
        <v>8.358899999999998</v>
      </c>
      <c r="Q142" s="9">
        <f t="shared" si="31"/>
        <v>1.10019</v>
      </c>
      <c r="R142" s="9">
        <f t="shared" si="39"/>
        <v>41.64</v>
      </c>
      <c r="S142" s="9"/>
      <c r="T142" s="10">
        <f t="shared" si="32"/>
        <v>51.28531553373229</v>
      </c>
      <c r="U142" s="10">
        <f t="shared" si="35"/>
        <v>51.09909</v>
      </c>
      <c r="V142" s="11">
        <f t="shared" si="36"/>
        <v>0.1818885725433406</v>
      </c>
      <c r="X142" s="11">
        <f t="shared" si="37"/>
        <v>0.9444494094729714</v>
      </c>
      <c r="Y142">
        <f t="shared" si="33"/>
        <v>0.32402597402597405</v>
      </c>
      <c r="Z142">
        <v>365</v>
      </c>
      <c r="AA142" t="s">
        <v>252</v>
      </c>
    </row>
    <row r="143" spans="1:27" ht="12.75">
      <c r="A143" s="3">
        <v>1267</v>
      </c>
      <c r="B143">
        <v>120</v>
      </c>
      <c r="C143">
        <v>340</v>
      </c>
      <c r="D143">
        <v>5</v>
      </c>
      <c r="E143">
        <v>180</v>
      </c>
      <c r="F143">
        <v>400</v>
      </c>
      <c r="G143">
        <v>0</v>
      </c>
      <c r="H143">
        <v>22</v>
      </c>
      <c r="I143">
        <v>690</v>
      </c>
      <c r="K143" s="7">
        <f t="shared" si="34"/>
        <v>5.9879999999999995</v>
      </c>
      <c r="L143" s="13">
        <f t="shared" si="28"/>
        <v>14.79</v>
      </c>
      <c r="M143" s="8">
        <f t="shared" si="29"/>
        <v>0.12787069715104088</v>
      </c>
      <c r="N143" s="9">
        <f t="shared" si="38"/>
        <v>14.806799999999999</v>
      </c>
      <c r="O143" s="9"/>
      <c r="P143" s="7">
        <f t="shared" si="30"/>
        <v>6.555999999999999</v>
      </c>
      <c r="Q143" s="9">
        <f t="shared" si="31"/>
        <v>0.62062</v>
      </c>
      <c r="R143" s="9">
        <f t="shared" si="39"/>
        <v>14.365800000000002</v>
      </c>
      <c r="S143" s="9"/>
      <c r="T143" s="10">
        <f t="shared" si="32"/>
        <v>35.71267069715104</v>
      </c>
      <c r="U143" s="10">
        <f t="shared" si="35"/>
        <v>21.54242</v>
      </c>
      <c r="V143" s="11">
        <f t="shared" si="36"/>
        <v>24.74932887994908</v>
      </c>
      <c r="X143" s="11">
        <f t="shared" si="37"/>
        <v>0.9597277721467403</v>
      </c>
      <c r="Y143">
        <f t="shared" si="33"/>
        <v>0.29419567844825045</v>
      </c>
      <c r="Z143">
        <v>312</v>
      </c>
      <c r="AA143" t="s">
        <v>252</v>
      </c>
    </row>
    <row r="144" spans="1:27" ht="12.75">
      <c r="A144" s="3">
        <v>1077</v>
      </c>
      <c r="B144">
        <v>24</v>
      </c>
      <c r="C144">
        <v>780</v>
      </c>
      <c r="D144">
        <v>3</v>
      </c>
      <c r="E144">
        <v>0.5</v>
      </c>
      <c r="F144">
        <v>280</v>
      </c>
      <c r="G144">
        <v>0</v>
      </c>
      <c r="H144">
        <v>260</v>
      </c>
      <c r="I144">
        <v>1100</v>
      </c>
      <c r="K144" s="7">
        <f t="shared" si="34"/>
        <v>1.1976</v>
      </c>
      <c r="L144" s="13">
        <f t="shared" si="28"/>
        <v>33.93</v>
      </c>
      <c r="M144" s="8">
        <f t="shared" si="29"/>
        <v>0.07672241829062454</v>
      </c>
      <c r="N144" s="9">
        <f t="shared" si="38"/>
        <v>0.04113</v>
      </c>
      <c r="O144" s="9"/>
      <c r="P144" s="7">
        <f t="shared" si="30"/>
        <v>4.5892</v>
      </c>
      <c r="Q144" s="9">
        <f t="shared" si="31"/>
        <v>7.3346</v>
      </c>
      <c r="R144" s="9">
        <f t="shared" si="39"/>
        <v>22.902</v>
      </c>
      <c r="S144" s="9"/>
      <c r="T144" s="10">
        <f t="shared" si="32"/>
        <v>35.245452418290625</v>
      </c>
      <c r="U144" s="10">
        <f t="shared" si="35"/>
        <v>34.8258</v>
      </c>
      <c r="V144" s="11">
        <f t="shared" si="36"/>
        <v>0.5988938456323111</v>
      </c>
      <c r="X144" s="11">
        <f t="shared" si="37"/>
        <v>0.8222544263121416</v>
      </c>
      <c r="Y144">
        <f t="shared" si="33"/>
        <v>0.049693770850968474</v>
      </c>
      <c r="Z144">
        <v>300</v>
      </c>
      <c r="AA144" t="s">
        <v>74</v>
      </c>
    </row>
    <row r="145" spans="1:27" ht="12.75">
      <c r="A145" s="3" t="s">
        <v>103</v>
      </c>
      <c r="B145">
        <v>6</v>
      </c>
      <c r="C145">
        <v>360</v>
      </c>
      <c r="D145">
        <v>2</v>
      </c>
      <c r="E145">
        <v>1.2</v>
      </c>
      <c r="F145">
        <v>250</v>
      </c>
      <c r="G145">
        <v>23</v>
      </c>
      <c r="H145">
        <v>18</v>
      </c>
      <c r="I145">
        <v>470</v>
      </c>
      <c r="K145" s="7">
        <f t="shared" si="34"/>
        <v>0.2994</v>
      </c>
      <c r="L145" s="13">
        <f t="shared" si="28"/>
        <v>15.659999999999998</v>
      </c>
      <c r="M145" s="8">
        <f t="shared" si="29"/>
        <v>0.051148278860416355</v>
      </c>
      <c r="N145" s="9">
        <f t="shared" si="38"/>
        <v>0.098712</v>
      </c>
      <c r="O145" s="9"/>
      <c r="P145" s="7">
        <f t="shared" si="30"/>
        <v>4.097499999999999</v>
      </c>
      <c r="Q145" s="9">
        <f t="shared" si="31"/>
        <v>0.50778</v>
      </c>
      <c r="R145" s="9">
        <f t="shared" si="39"/>
        <v>9.785400000000001</v>
      </c>
      <c r="S145" s="9"/>
      <c r="T145" s="10">
        <f t="shared" si="32"/>
        <v>16.109260278860415</v>
      </c>
      <c r="U145" s="10">
        <f t="shared" si="35"/>
        <v>14.39068</v>
      </c>
      <c r="V145" s="11">
        <f t="shared" si="36"/>
        <v>5.634700472025407</v>
      </c>
      <c r="X145" s="11">
        <f t="shared" si="37"/>
        <v>0.9685930907026198</v>
      </c>
      <c r="Y145">
        <f t="shared" si="33"/>
        <v>0.02968824369347929</v>
      </c>
      <c r="Z145">
        <v>721</v>
      </c>
      <c r="AA145" t="s">
        <v>74</v>
      </c>
    </row>
    <row r="146" spans="1:27" ht="12.75">
      <c r="A146" s="3" t="s">
        <v>104</v>
      </c>
      <c r="B146">
        <v>19</v>
      </c>
      <c r="C146">
        <v>690</v>
      </c>
      <c r="D146">
        <v>9</v>
      </c>
      <c r="E146">
        <v>2.4</v>
      </c>
      <c r="F146">
        <v>140</v>
      </c>
      <c r="G146">
        <v>12</v>
      </c>
      <c r="H146">
        <v>290</v>
      </c>
      <c r="I146">
        <v>1000</v>
      </c>
      <c r="K146" s="7">
        <f t="shared" si="34"/>
        <v>0.9480999999999999</v>
      </c>
      <c r="L146" s="13">
        <f t="shared" si="28"/>
        <v>30.014999999999997</v>
      </c>
      <c r="M146" s="8">
        <f t="shared" si="29"/>
        <v>0.2301672548718736</v>
      </c>
      <c r="N146" s="9">
        <f t="shared" si="38"/>
        <v>0.197424</v>
      </c>
      <c r="O146" s="9"/>
      <c r="P146" s="7">
        <f t="shared" si="30"/>
        <v>2.2946</v>
      </c>
      <c r="Q146" s="9">
        <f t="shared" si="31"/>
        <v>8.1809</v>
      </c>
      <c r="R146" s="9">
        <f t="shared" si="39"/>
        <v>20.82</v>
      </c>
      <c r="S146" s="9"/>
      <c r="T146" s="10">
        <f t="shared" si="32"/>
        <v>31.39069125487187</v>
      </c>
      <c r="U146" s="10">
        <f t="shared" si="35"/>
        <v>31.2955</v>
      </c>
      <c r="V146" s="11">
        <f t="shared" si="36"/>
        <v>0.1518536267179462</v>
      </c>
      <c r="X146" s="11">
        <f t="shared" si="37"/>
        <v>0.7858173259433604</v>
      </c>
      <c r="Y146">
        <f t="shared" si="33"/>
        <v>0.043554559194417516</v>
      </c>
      <c r="Z146">
        <v>2013</v>
      </c>
      <c r="AA146" t="s">
        <v>74</v>
      </c>
    </row>
    <row r="147" spans="1:27" ht="12.75">
      <c r="A147" s="3" t="s">
        <v>105</v>
      </c>
      <c r="B147">
        <v>7</v>
      </c>
      <c r="D147">
        <v>240</v>
      </c>
      <c r="E147">
        <v>2.7</v>
      </c>
      <c r="F147">
        <v>300</v>
      </c>
      <c r="G147">
        <v>12</v>
      </c>
      <c r="H147">
        <v>44</v>
      </c>
      <c r="I147">
        <v>200</v>
      </c>
      <c r="K147" s="7">
        <f t="shared" si="34"/>
        <v>0.3493</v>
      </c>
      <c r="L147" s="13">
        <f t="shared" si="28"/>
        <v>0</v>
      </c>
      <c r="M147" s="8">
        <f t="shared" si="29"/>
        <v>6.137793463249962</v>
      </c>
      <c r="N147" s="9">
        <f t="shared" si="38"/>
        <v>0.22210200000000002</v>
      </c>
      <c r="O147" s="9"/>
      <c r="P147" s="7">
        <f t="shared" si="30"/>
        <v>4.917</v>
      </c>
      <c r="Q147" s="9">
        <f t="shared" si="31"/>
        <v>1.24124</v>
      </c>
      <c r="R147" s="9">
        <f t="shared" si="39"/>
        <v>4.164000000000001</v>
      </c>
      <c r="S147" s="9"/>
      <c r="T147" s="10">
        <f t="shared" si="32"/>
        <v>6.709195463249962</v>
      </c>
      <c r="U147" s="10">
        <f t="shared" si="35"/>
        <v>10.32224</v>
      </c>
      <c r="V147" s="11">
        <f t="shared" si="36"/>
        <v>-21.213975442916613</v>
      </c>
      <c r="X147" s="11">
        <f t="shared" si="37"/>
        <v>0</v>
      </c>
      <c r="Y147">
        <f t="shared" si="33"/>
        <v>0.07739348148804642</v>
      </c>
      <c r="Z147">
        <v>812</v>
      </c>
      <c r="AA147" t="s">
        <v>74</v>
      </c>
    </row>
    <row r="148" spans="1:27" ht="12.75">
      <c r="A148" s="3" t="s">
        <v>106</v>
      </c>
      <c r="B148">
        <v>12</v>
      </c>
      <c r="C148">
        <v>120</v>
      </c>
      <c r="D148">
        <v>2.3</v>
      </c>
      <c r="E148">
        <v>4.1</v>
      </c>
      <c r="F148">
        <v>252</v>
      </c>
      <c r="G148">
        <v>0</v>
      </c>
      <c r="H148">
        <v>3.4</v>
      </c>
      <c r="I148">
        <v>93</v>
      </c>
      <c r="K148" s="7">
        <f t="shared" si="34"/>
        <v>0.5988</v>
      </c>
      <c r="L148" s="13">
        <f t="shared" si="28"/>
        <v>5.22</v>
      </c>
      <c r="M148" s="8">
        <f t="shared" si="29"/>
        <v>0.0588205206894788</v>
      </c>
      <c r="N148" s="9">
        <f t="shared" si="38"/>
        <v>0.33726599999999995</v>
      </c>
      <c r="O148" s="9"/>
      <c r="P148" s="7">
        <f t="shared" si="30"/>
        <v>4.13028</v>
      </c>
      <c r="Q148" s="9">
        <f t="shared" si="31"/>
        <v>0.095914</v>
      </c>
      <c r="R148" s="9">
        <f t="shared" si="39"/>
        <v>1.93626</v>
      </c>
      <c r="S148" s="9"/>
      <c r="T148" s="10">
        <f t="shared" si="32"/>
        <v>6.214886520689478</v>
      </c>
      <c r="U148" s="10">
        <f t="shared" si="35"/>
        <v>6.162453999999999</v>
      </c>
      <c r="V148" s="11">
        <f t="shared" si="36"/>
        <v>0.4236170169337632</v>
      </c>
      <c r="X148" s="11">
        <f t="shared" si="37"/>
        <v>0.9819571949433343</v>
      </c>
      <c r="Y148">
        <f t="shared" si="33"/>
        <v>0.2362074270431469</v>
      </c>
      <c r="Z148">
        <v>2544</v>
      </c>
      <c r="AA148" t="s">
        <v>74</v>
      </c>
    </row>
    <row r="149" spans="1:27" ht="12.75">
      <c r="A149" s="3" t="s">
        <v>107</v>
      </c>
      <c r="B149">
        <v>54</v>
      </c>
      <c r="C149">
        <v>120</v>
      </c>
      <c r="D149">
        <v>2</v>
      </c>
      <c r="E149">
        <v>7.3</v>
      </c>
      <c r="F149">
        <v>300</v>
      </c>
      <c r="G149">
        <v>13</v>
      </c>
      <c r="H149">
        <v>11</v>
      </c>
      <c r="I149">
        <v>130</v>
      </c>
      <c r="K149" s="7">
        <f t="shared" si="34"/>
        <v>2.6946</v>
      </c>
      <c r="L149" s="13">
        <f t="shared" si="28"/>
        <v>5.22</v>
      </c>
      <c r="M149" s="8">
        <f t="shared" si="29"/>
        <v>0.051148278860416355</v>
      </c>
      <c r="N149" s="9">
        <f t="shared" si="38"/>
        <v>0.600498</v>
      </c>
      <c r="O149" s="9"/>
      <c r="P149" s="7">
        <f t="shared" si="30"/>
        <v>4.917</v>
      </c>
      <c r="Q149" s="9">
        <f t="shared" si="31"/>
        <v>0.31031</v>
      </c>
      <c r="R149" s="9">
        <f t="shared" si="39"/>
        <v>2.7066000000000003</v>
      </c>
      <c r="S149" s="9"/>
      <c r="T149" s="10">
        <f t="shared" si="32"/>
        <v>8.566246278860415</v>
      </c>
      <c r="U149" s="10">
        <f t="shared" si="35"/>
        <v>7.933910000000001</v>
      </c>
      <c r="V149" s="11">
        <f t="shared" si="36"/>
        <v>3.8323047865343405</v>
      </c>
      <c r="X149" s="11">
        <f t="shared" si="37"/>
        <v>0.9438892213998853</v>
      </c>
      <c r="Y149">
        <f t="shared" si="33"/>
        <v>0.4988891357476116</v>
      </c>
      <c r="Z149">
        <v>575</v>
      </c>
      <c r="AA149" t="s">
        <v>74</v>
      </c>
    </row>
    <row r="150" spans="1:27" ht="12.75">
      <c r="A150" s="3">
        <v>866</v>
      </c>
      <c r="B150">
        <v>38</v>
      </c>
      <c r="C150">
        <v>73</v>
      </c>
      <c r="D150">
        <v>3</v>
      </c>
      <c r="E150">
        <v>8.5</v>
      </c>
      <c r="F150">
        <v>280</v>
      </c>
      <c r="G150">
        <v>0</v>
      </c>
      <c r="H150">
        <v>5.3</v>
      </c>
      <c r="I150">
        <v>48</v>
      </c>
      <c r="K150" s="7">
        <f t="shared" si="34"/>
        <v>1.8961999999999999</v>
      </c>
      <c r="L150" s="13">
        <f t="shared" si="28"/>
        <v>3.1755</v>
      </c>
      <c r="M150" s="8">
        <f t="shared" si="29"/>
        <v>0.07672241829062454</v>
      </c>
      <c r="N150" s="9">
        <f t="shared" si="38"/>
        <v>0.69921</v>
      </c>
      <c r="O150" s="9"/>
      <c r="P150" s="7">
        <f t="shared" si="30"/>
        <v>4.5892</v>
      </c>
      <c r="Q150" s="9">
        <f t="shared" si="31"/>
        <v>0.14951299999999998</v>
      </c>
      <c r="R150" s="9">
        <f t="shared" si="39"/>
        <v>0.99936</v>
      </c>
      <c r="S150" s="9"/>
      <c r="T150" s="10">
        <f t="shared" si="32"/>
        <v>5.847632418290624</v>
      </c>
      <c r="U150" s="10">
        <f t="shared" si="35"/>
        <v>5.738073</v>
      </c>
      <c r="V150" s="11">
        <f t="shared" si="36"/>
        <v>0.9456430518046861</v>
      </c>
      <c r="X150" s="11">
        <f t="shared" si="37"/>
        <v>0.955033860017991</v>
      </c>
      <c r="Y150">
        <f t="shared" si="33"/>
        <v>0.654864689386509</v>
      </c>
      <c r="Z150">
        <v>953</v>
      </c>
      <c r="AA150" t="s">
        <v>74</v>
      </c>
    </row>
    <row r="151" spans="1:27" ht="12.75">
      <c r="A151" s="3" t="s">
        <v>108</v>
      </c>
      <c r="B151">
        <v>39</v>
      </c>
      <c r="C151">
        <v>62</v>
      </c>
      <c r="D151">
        <v>4</v>
      </c>
      <c r="E151">
        <v>12</v>
      </c>
      <c r="F151">
        <v>210</v>
      </c>
      <c r="G151">
        <v>13</v>
      </c>
      <c r="H151">
        <v>9.9</v>
      </c>
      <c r="I151">
        <v>63</v>
      </c>
      <c r="K151" s="7">
        <f t="shared" si="34"/>
        <v>1.9461</v>
      </c>
      <c r="L151" s="13">
        <f t="shared" si="28"/>
        <v>2.6969999999999996</v>
      </c>
      <c r="M151" s="8">
        <f t="shared" si="29"/>
        <v>0.10229655772083271</v>
      </c>
      <c r="N151" s="9">
        <f t="shared" si="38"/>
        <v>0.98712</v>
      </c>
      <c r="O151" s="9"/>
      <c r="P151" s="7">
        <f t="shared" si="30"/>
        <v>3.4418999999999995</v>
      </c>
      <c r="Q151" s="9">
        <f t="shared" si="31"/>
        <v>0.279279</v>
      </c>
      <c r="R151" s="9">
        <f t="shared" si="39"/>
        <v>1.31166</v>
      </c>
      <c r="S151" s="9"/>
      <c r="T151" s="10">
        <f t="shared" si="32"/>
        <v>5.732516557720833</v>
      </c>
      <c r="U151" s="10">
        <f t="shared" si="35"/>
        <v>5.032838999999999</v>
      </c>
      <c r="V151" s="11">
        <f t="shared" si="36"/>
        <v>6.499344624237979</v>
      </c>
      <c r="X151" s="11">
        <f t="shared" si="37"/>
        <v>0.9061650470268413</v>
      </c>
      <c r="Y151">
        <f t="shared" si="33"/>
        <v>0.5973736555179018</v>
      </c>
      <c r="Z151">
        <v>1680</v>
      </c>
      <c r="AA151" t="s">
        <v>74</v>
      </c>
    </row>
    <row r="152" spans="1:27" ht="12.75">
      <c r="A152" s="3" t="s">
        <v>109</v>
      </c>
      <c r="B152">
        <v>53</v>
      </c>
      <c r="C152">
        <v>252</v>
      </c>
      <c r="D152">
        <v>5.2</v>
      </c>
      <c r="E152">
        <v>13</v>
      </c>
      <c r="F152">
        <v>209</v>
      </c>
      <c r="G152">
        <v>0</v>
      </c>
      <c r="H152">
        <v>8.7</v>
      </c>
      <c r="I152">
        <v>536</v>
      </c>
      <c r="K152" s="7">
        <f t="shared" si="34"/>
        <v>2.6447</v>
      </c>
      <c r="L152" s="13">
        <f t="shared" si="28"/>
        <v>10.962</v>
      </c>
      <c r="M152" s="8">
        <f t="shared" si="29"/>
        <v>0.13298552503708252</v>
      </c>
      <c r="N152" s="9">
        <f t="shared" si="38"/>
        <v>1.06938</v>
      </c>
      <c r="O152" s="9"/>
      <c r="P152" s="7">
        <f t="shared" si="30"/>
        <v>3.4255099999999996</v>
      </c>
      <c r="Q152" s="9">
        <f t="shared" si="31"/>
        <v>0.24542699999999998</v>
      </c>
      <c r="R152" s="9">
        <f t="shared" si="39"/>
        <v>11.15952</v>
      </c>
      <c r="S152" s="9"/>
      <c r="T152" s="10">
        <f t="shared" si="32"/>
        <v>14.809065525037083</v>
      </c>
      <c r="U152" s="10">
        <f t="shared" si="35"/>
        <v>14.830457</v>
      </c>
      <c r="V152" s="11">
        <f t="shared" si="36"/>
        <v>-0.07217213079207567</v>
      </c>
      <c r="X152" s="11">
        <f t="shared" si="37"/>
        <v>0.9781013965114385</v>
      </c>
      <c r="Y152">
        <f t="shared" si="33"/>
        <v>0.19158634098848032</v>
      </c>
      <c r="Z152">
        <v>1500</v>
      </c>
      <c r="AA152" t="s">
        <v>74</v>
      </c>
    </row>
    <row r="153" spans="1:27" ht="12.75">
      <c r="A153" s="3" t="s">
        <v>110</v>
      </c>
      <c r="B153">
        <v>80</v>
      </c>
      <c r="C153">
        <v>33</v>
      </c>
      <c r="D153">
        <v>3</v>
      </c>
      <c r="E153">
        <v>22</v>
      </c>
      <c r="F153">
        <v>220</v>
      </c>
      <c r="G153">
        <v>17</v>
      </c>
      <c r="H153">
        <v>23</v>
      </c>
      <c r="I153">
        <v>75</v>
      </c>
      <c r="K153" s="7">
        <f t="shared" si="34"/>
        <v>3.992</v>
      </c>
      <c r="L153" s="13">
        <f t="shared" si="28"/>
        <v>1.4355</v>
      </c>
      <c r="M153" s="8">
        <f t="shared" si="29"/>
        <v>0.07672241829062454</v>
      </c>
      <c r="N153" s="9">
        <f t="shared" si="38"/>
        <v>1.80972</v>
      </c>
      <c r="O153" s="9"/>
      <c r="P153" s="7">
        <f t="shared" si="30"/>
        <v>3.6057999999999995</v>
      </c>
      <c r="Q153" s="9">
        <f t="shared" si="31"/>
        <v>0.64883</v>
      </c>
      <c r="R153" s="9">
        <f t="shared" si="39"/>
        <v>1.5615</v>
      </c>
      <c r="S153" s="9"/>
      <c r="T153" s="10">
        <f t="shared" si="32"/>
        <v>7.313942418290624</v>
      </c>
      <c r="U153" s="10">
        <f t="shared" si="35"/>
        <v>5.816129999999999</v>
      </c>
      <c r="V153" s="11">
        <f t="shared" si="36"/>
        <v>11.407495484976327</v>
      </c>
      <c r="X153" s="11">
        <f t="shared" si="37"/>
        <v>0.6887105208868077</v>
      </c>
      <c r="Y153">
        <f t="shared" si="33"/>
        <v>0.7188259656072747</v>
      </c>
      <c r="Z153">
        <v>318</v>
      </c>
      <c r="AA153" t="s">
        <v>74</v>
      </c>
    </row>
    <row r="154" spans="1:27" ht="12.75">
      <c r="A154" s="3" t="s">
        <v>111</v>
      </c>
      <c r="B154">
        <v>100</v>
      </c>
      <c r="C154">
        <v>200</v>
      </c>
      <c r="D154">
        <v>4</v>
      </c>
      <c r="E154">
        <v>33</v>
      </c>
      <c r="F154">
        <v>340</v>
      </c>
      <c r="G154">
        <v>0</v>
      </c>
      <c r="H154">
        <v>25</v>
      </c>
      <c r="I154">
        <v>500</v>
      </c>
      <c r="K154" s="7">
        <f t="shared" si="34"/>
        <v>4.99</v>
      </c>
      <c r="L154" s="13">
        <f t="shared" si="28"/>
        <v>8.7</v>
      </c>
      <c r="M154" s="8">
        <f t="shared" si="29"/>
        <v>0.10229655772083271</v>
      </c>
      <c r="N154" s="9">
        <f t="shared" si="38"/>
        <v>2.7145799999999998</v>
      </c>
      <c r="O154" s="9"/>
      <c r="P154" s="7">
        <f t="shared" si="30"/>
        <v>5.5725999999999996</v>
      </c>
      <c r="Q154" s="9">
        <f t="shared" si="31"/>
        <v>0.7052499999999999</v>
      </c>
      <c r="R154" s="9">
        <f t="shared" si="39"/>
        <v>10.41</v>
      </c>
      <c r="S154" s="9"/>
      <c r="T154" s="10">
        <f t="shared" si="32"/>
        <v>16.50687655772083</v>
      </c>
      <c r="U154" s="10">
        <f t="shared" si="35"/>
        <v>16.687849999999997</v>
      </c>
      <c r="V154" s="11">
        <f t="shared" si="36"/>
        <v>-0.5451873265606848</v>
      </c>
      <c r="X154" s="11">
        <f t="shared" si="37"/>
        <v>0.9250152840169055</v>
      </c>
      <c r="Y154">
        <f t="shared" si="33"/>
        <v>0.32402597402597405</v>
      </c>
      <c r="Z154">
        <v>1500</v>
      </c>
      <c r="AA154" t="s">
        <v>74</v>
      </c>
    </row>
    <row r="155" spans="1:27" ht="12.75">
      <c r="A155" s="3">
        <v>1478</v>
      </c>
      <c r="B155">
        <v>320</v>
      </c>
      <c r="C155">
        <v>1200</v>
      </c>
      <c r="D155">
        <v>470</v>
      </c>
      <c r="E155">
        <v>0.1</v>
      </c>
      <c r="F155">
        <v>0</v>
      </c>
      <c r="G155">
        <v>190</v>
      </c>
      <c r="H155">
        <v>120</v>
      </c>
      <c r="I155">
        <v>24</v>
      </c>
      <c r="K155" s="7">
        <f t="shared" si="34"/>
        <v>15.968</v>
      </c>
      <c r="L155" s="13">
        <f t="shared" si="28"/>
        <v>52.199999999999996</v>
      </c>
      <c r="M155" s="8">
        <f t="shared" si="29"/>
        <v>12.019845532197843</v>
      </c>
      <c r="N155" s="9">
        <f t="shared" si="38"/>
        <v>0.008226</v>
      </c>
      <c r="O155" s="9"/>
      <c r="P155" s="7">
        <f t="shared" si="30"/>
        <v>0</v>
      </c>
      <c r="Q155" s="9">
        <f t="shared" si="31"/>
        <v>3.3851999999999998</v>
      </c>
      <c r="R155" s="9">
        <f t="shared" si="39"/>
        <v>0.49968</v>
      </c>
      <c r="S155" s="9"/>
      <c r="T155" s="10">
        <f t="shared" si="32"/>
        <v>80.19607153219783</v>
      </c>
      <c r="U155" s="10">
        <f t="shared" si="35"/>
        <v>3.88488</v>
      </c>
      <c r="V155" s="11">
        <f t="shared" si="36"/>
        <v>90.75919116231141</v>
      </c>
      <c r="X155" s="11">
        <f t="shared" si="37"/>
        <v>0.9390988968286522</v>
      </c>
      <c r="Y155">
        <f t="shared" si="33"/>
        <v>0.9696569279947144</v>
      </c>
      <c r="Z155">
        <v>59</v>
      </c>
      <c r="AA155" t="s">
        <v>253</v>
      </c>
    </row>
    <row r="156" spans="1:27" ht="12.75">
      <c r="A156" s="3" t="s">
        <v>112</v>
      </c>
      <c r="B156">
        <v>3.6</v>
      </c>
      <c r="C156">
        <v>720</v>
      </c>
      <c r="D156">
        <v>5.6</v>
      </c>
      <c r="E156">
        <v>0.2</v>
      </c>
      <c r="F156">
        <v>940</v>
      </c>
      <c r="G156">
        <v>500</v>
      </c>
      <c r="H156">
        <v>62</v>
      </c>
      <c r="I156">
        <v>190</v>
      </c>
      <c r="K156" s="7">
        <f t="shared" si="34"/>
        <v>0.17964</v>
      </c>
      <c r="L156" s="13">
        <f t="shared" si="28"/>
        <v>31.319999999999997</v>
      </c>
      <c r="M156" s="8">
        <f t="shared" si="29"/>
        <v>0.1432151808091658</v>
      </c>
      <c r="N156" s="9">
        <f t="shared" si="38"/>
        <v>0.016452</v>
      </c>
      <c r="O156" s="9"/>
      <c r="P156" s="7">
        <f t="shared" si="30"/>
        <v>15.4066</v>
      </c>
      <c r="Q156" s="9">
        <f t="shared" si="31"/>
        <v>1.74902</v>
      </c>
      <c r="R156" s="9">
        <f t="shared" si="39"/>
        <v>3.9558000000000004</v>
      </c>
      <c r="S156" s="9"/>
      <c r="T156" s="10">
        <f t="shared" si="32"/>
        <v>31.65930718080916</v>
      </c>
      <c r="U156" s="10">
        <f t="shared" si="35"/>
        <v>21.11142</v>
      </c>
      <c r="V156" s="11">
        <f t="shared" si="36"/>
        <v>19.988140668724867</v>
      </c>
      <c r="X156" s="11">
        <f t="shared" si="37"/>
        <v>0.9471100141461707</v>
      </c>
      <c r="Y156">
        <f t="shared" si="33"/>
        <v>0.04343915036852185</v>
      </c>
      <c r="Z156">
        <v>185</v>
      </c>
      <c r="AA156" t="s">
        <v>253</v>
      </c>
    </row>
    <row r="157" spans="1:27" ht="12.75">
      <c r="A157" s="3" t="s">
        <v>113</v>
      </c>
      <c r="B157">
        <v>5.6</v>
      </c>
      <c r="C157">
        <v>800</v>
      </c>
      <c r="D157">
        <v>12</v>
      </c>
      <c r="E157">
        <v>0.2</v>
      </c>
      <c r="F157">
        <v>248</v>
      </c>
      <c r="G157">
        <v>713</v>
      </c>
      <c r="H157">
        <v>200</v>
      </c>
      <c r="I157">
        <v>140</v>
      </c>
      <c r="K157" s="7">
        <f t="shared" si="34"/>
        <v>0.27943999999999997</v>
      </c>
      <c r="L157" s="13">
        <f t="shared" si="28"/>
        <v>34.8</v>
      </c>
      <c r="M157" s="8">
        <f t="shared" si="29"/>
        <v>0.30688967316249816</v>
      </c>
      <c r="N157" s="9">
        <f t="shared" si="38"/>
        <v>0.016452</v>
      </c>
      <c r="O157" s="9"/>
      <c r="P157" s="7">
        <f t="shared" si="30"/>
        <v>4.0647199999999994</v>
      </c>
      <c r="Q157" s="9">
        <f t="shared" si="31"/>
        <v>5.6419999999999995</v>
      </c>
      <c r="R157" s="9">
        <f t="shared" si="39"/>
        <v>2.9148</v>
      </c>
      <c r="S157" s="9"/>
      <c r="T157" s="10">
        <f t="shared" si="32"/>
        <v>35.402781673162494</v>
      </c>
      <c r="U157" s="10">
        <f t="shared" si="35"/>
        <v>12.621519999999999</v>
      </c>
      <c r="V157" s="11">
        <f t="shared" si="36"/>
        <v>47.43694521203916</v>
      </c>
      <c r="X157" s="11">
        <f t="shared" si="37"/>
        <v>0.8604915681717028</v>
      </c>
      <c r="Y157">
        <f t="shared" si="33"/>
        <v>0.08748246844319774</v>
      </c>
      <c r="Z157">
        <v>190</v>
      </c>
      <c r="AA157" t="s">
        <v>253</v>
      </c>
    </row>
    <row r="158" spans="1:27" ht="12.75">
      <c r="A158" s="3" t="s">
        <v>114</v>
      </c>
      <c r="B158">
        <v>41</v>
      </c>
      <c r="C158">
        <v>2900</v>
      </c>
      <c r="D158">
        <v>25</v>
      </c>
      <c r="E158">
        <v>0.3</v>
      </c>
      <c r="F158">
        <v>0</v>
      </c>
      <c r="G158">
        <v>190</v>
      </c>
      <c r="H158">
        <v>3300</v>
      </c>
      <c r="I158">
        <v>290</v>
      </c>
      <c r="K158" s="7">
        <f t="shared" si="34"/>
        <v>2.0459</v>
      </c>
      <c r="L158" s="13">
        <f t="shared" si="28"/>
        <v>126.14999999999999</v>
      </c>
      <c r="M158" s="8">
        <f t="shared" si="29"/>
        <v>0.6393534857552045</v>
      </c>
      <c r="N158" s="9">
        <f t="shared" si="38"/>
        <v>0.024678</v>
      </c>
      <c r="O158" s="9"/>
      <c r="P158" s="7">
        <f t="shared" si="30"/>
        <v>0</v>
      </c>
      <c r="Q158" s="9">
        <f t="shared" si="31"/>
        <v>93.093</v>
      </c>
      <c r="R158" s="9">
        <f t="shared" si="39"/>
        <v>6.037800000000001</v>
      </c>
      <c r="S158" s="9"/>
      <c r="T158" s="10">
        <f t="shared" si="32"/>
        <v>128.8599314857552</v>
      </c>
      <c r="U158" s="10">
        <f t="shared" si="35"/>
        <v>99.13080000000001</v>
      </c>
      <c r="V158" s="11">
        <f t="shared" si="36"/>
        <v>13.039622835550514</v>
      </c>
      <c r="X158" s="11">
        <f t="shared" si="37"/>
        <v>0.575388951984784</v>
      </c>
      <c r="Y158">
        <f t="shared" si="33"/>
        <v>0.2530895505770872</v>
      </c>
      <c r="Z158">
        <v>582</v>
      </c>
      <c r="AA158" t="s">
        <v>253</v>
      </c>
    </row>
    <row r="159" spans="1:27" ht="12.75">
      <c r="A159" s="3" t="s">
        <v>115</v>
      </c>
      <c r="B159">
        <v>3.8</v>
      </c>
      <c r="C159">
        <v>310</v>
      </c>
      <c r="D159">
        <v>2.5</v>
      </c>
      <c r="E159">
        <v>0.4</v>
      </c>
      <c r="F159">
        <v>510</v>
      </c>
      <c r="G159">
        <v>45</v>
      </c>
      <c r="H159">
        <v>8.7</v>
      </c>
      <c r="I159">
        <v>200</v>
      </c>
      <c r="K159" s="7">
        <f t="shared" si="34"/>
        <v>0.18961999999999998</v>
      </c>
      <c r="L159" s="13">
        <f t="shared" si="28"/>
        <v>13.485</v>
      </c>
      <c r="M159" s="8">
        <f t="shared" si="29"/>
        <v>0.06393534857552044</v>
      </c>
      <c r="N159" s="9">
        <f t="shared" si="38"/>
        <v>0.032904</v>
      </c>
      <c r="O159" s="9"/>
      <c r="P159" s="7">
        <f t="shared" si="30"/>
        <v>8.358899999999998</v>
      </c>
      <c r="Q159" s="9">
        <f t="shared" si="31"/>
        <v>0.24542699999999998</v>
      </c>
      <c r="R159" s="9">
        <f t="shared" si="39"/>
        <v>4.164000000000001</v>
      </c>
      <c r="S159" s="9"/>
      <c r="T159" s="10">
        <f t="shared" si="32"/>
        <v>13.77145934857552</v>
      </c>
      <c r="U159" s="10">
        <f t="shared" si="35"/>
        <v>12.768327</v>
      </c>
      <c r="V159" s="11">
        <f t="shared" si="36"/>
        <v>3.7797303090548913</v>
      </c>
      <c r="X159" s="11">
        <f t="shared" si="37"/>
        <v>0.9821253191907288</v>
      </c>
      <c r="Y159">
        <f t="shared" si="33"/>
        <v>0.04355455919441751</v>
      </c>
      <c r="Z159">
        <v>130</v>
      </c>
      <c r="AA159" t="s">
        <v>253</v>
      </c>
    </row>
    <row r="160" spans="1:27" ht="12.75">
      <c r="A160" s="3" t="s">
        <v>116</v>
      </c>
      <c r="B160">
        <v>1.9</v>
      </c>
      <c r="C160">
        <v>660</v>
      </c>
      <c r="D160">
        <v>9.7</v>
      </c>
      <c r="E160">
        <v>0.4</v>
      </c>
      <c r="F160">
        <v>300</v>
      </c>
      <c r="G160">
        <v>330</v>
      </c>
      <c r="H160">
        <v>110</v>
      </c>
      <c r="I160">
        <v>460</v>
      </c>
      <c r="K160" s="7">
        <f t="shared" si="34"/>
        <v>0.09480999999999999</v>
      </c>
      <c r="L160" s="13">
        <f t="shared" si="28"/>
        <v>28.709999999999997</v>
      </c>
      <c r="M160" s="8">
        <f t="shared" si="29"/>
        <v>0.2480691524730193</v>
      </c>
      <c r="N160" s="9">
        <f t="shared" si="38"/>
        <v>0.032904</v>
      </c>
      <c r="O160" s="9"/>
      <c r="P160" s="7">
        <f t="shared" si="30"/>
        <v>4.917</v>
      </c>
      <c r="Q160" s="9">
        <f t="shared" si="31"/>
        <v>3.1031</v>
      </c>
      <c r="R160" s="9">
        <f t="shared" si="39"/>
        <v>9.577200000000001</v>
      </c>
      <c r="S160" s="9"/>
      <c r="T160" s="10">
        <f t="shared" si="32"/>
        <v>29.085783152473013</v>
      </c>
      <c r="U160" s="10">
        <f t="shared" si="35"/>
        <v>17.5973</v>
      </c>
      <c r="V160" s="11">
        <f t="shared" si="36"/>
        <v>24.609521001323184</v>
      </c>
      <c r="X160" s="11">
        <f t="shared" si="37"/>
        <v>0.9024584212164171</v>
      </c>
      <c r="Y160">
        <f t="shared" si="33"/>
        <v>0.009802512611132533</v>
      </c>
      <c r="Z160">
        <v>190</v>
      </c>
      <c r="AA160" t="s">
        <v>253</v>
      </c>
    </row>
    <row r="161" spans="1:27" ht="12.75">
      <c r="A161" s="3" t="s">
        <v>117</v>
      </c>
      <c r="B161">
        <v>1.7</v>
      </c>
      <c r="C161">
        <v>280</v>
      </c>
      <c r="D161">
        <v>2.2</v>
      </c>
      <c r="E161">
        <v>0.8</v>
      </c>
      <c r="F161">
        <v>486</v>
      </c>
      <c r="G161">
        <v>10</v>
      </c>
      <c r="H161">
        <v>7.2</v>
      </c>
      <c r="I161">
        <v>170</v>
      </c>
      <c r="K161" s="7">
        <f t="shared" si="34"/>
        <v>0.08483</v>
      </c>
      <c r="L161" s="13">
        <f t="shared" si="28"/>
        <v>12.18</v>
      </c>
      <c r="M161" s="8">
        <f t="shared" si="29"/>
        <v>0.05626310674645799</v>
      </c>
      <c r="N161" s="9">
        <f t="shared" si="38"/>
        <v>0.065808</v>
      </c>
      <c r="O161" s="9"/>
      <c r="P161" s="7">
        <f t="shared" si="30"/>
        <v>7.965539999999999</v>
      </c>
      <c r="Q161" s="9">
        <f t="shared" si="31"/>
        <v>0.203112</v>
      </c>
      <c r="R161" s="9">
        <f t="shared" si="39"/>
        <v>3.5394</v>
      </c>
      <c r="S161" s="9"/>
      <c r="T161" s="10">
        <f t="shared" si="32"/>
        <v>12.386901106746459</v>
      </c>
      <c r="U161" s="10">
        <f t="shared" si="35"/>
        <v>11.708052</v>
      </c>
      <c r="V161" s="11">
        <f t="shared" si="36"/>
        <v>2.8173912758368647</v>
      </c>
      <c r="X161" s="11">
        <f t="shared" si="37"/>
        <v>0.9835976610725963</v>
      </c>
      <c r="Y161">
        <f t="shared" si="33"/>
        <v>0.023406351142173647</v>
      </c>
      <c r="Z161">
        <v>130</v>
      </c>
      <c r="AA161" t="s">
        <v>253</v>
      </c>
    </row>
    <row r="162" spans="1:27" ht="12.75">
      <c r="A162" s="3" t="s">
        <v>118</v>
      </c>
      <c r="B162">
        <v>9.1</v>
      </c>
      <c r="C162">
        <v>960</v>
      </c>
      <c r="D162">
        <v>9.7</v>
      </c>
      <c r="E162">
        <v>1.5</v>
      </c>
      <c r="F162">
        <v>1560</v>
      </c>
      <c r="G162">
        <v>191</v>
      </c>
      <c r="H162">
        <v>270</v>
      </c>
      <c r="I162">
        <v>130</v>
      </c>
      <c r="K162" s="7">
        <f t="shared" si="34"/>
        <v>0.45409</v>
      </c>
      <c r="L162" s="13">
        <f t="shared" si="28"/>
        <v>41.76</v>
      </c>
      <c r="M162" s="8">
        <f t="shared" si="29"/>
        <v>0.2480691524730193</v>
      </c>
      <c r="N162" s="9">
        <f t="shared" si="38"/>
        <v>0.12339</v>
      </c>
      <c r="O162" s="9"/>
      <c r="P162" s="7">
        <f t="shared" si="30"/>
        <v>25.568399999999997</v>
      </c>
      <c r="Q162" s="9">
        <f t="shared" si="31"/>
        <v>7.6167</v>
      </c>
      <c r="R162" s="9">
        <f t="shared" si="39"/>
        <v>2.7066000000000003</v>
      </c>
      <c r="S162" s="9"/>
      <c r="T162" s="10">
        <f t="shared" si="32"/>
        <v>42.58554915247302</v>
      </c>
      <c r="U162" s="10">
        <f t="shared" si="35"/>
        <v>35.8917</v>
      </c>
      <c r="V162" s="11">
        <f t="shared" si="36"/>
        <v>8.529668438642107</v>
      </c>
      <c r="X162" s="11">
        <f t="shared" si="37"/>
        <v>0.845743032644952</v>
      </c>
      <c r="Y162">
        <f t="shared" si="33"/>
        <v>0.14366799654505819</v>
      </c>
      <c r="Z162">
        <v>190</v>
      </c>
      <c r="AA162" t="s">
        <v>253</v>
      </c>
    </row>
    <row r="163" spans="1:27" ht="12.75">
      <c r="A163" s="3" t="s">
        <v>119</v>
      </c>
      <c r="B163">
        <v>99</v>
      </c>
      <c r="C163">
        <v>3300</v>
      </c>
      <c r="D163">
        <v>14</v>
      </c>
      <c r="E163">
        <v>1.8</v>
      </c>
      <c r="F163">
        <v>712</v>
      </c>
      <c r="G163">
        <v>0</v>
      </c>
      <c r="H163">
        <v>4700</v>
      </c>
      <c r="I163">
        <v>16</v>
      </c>
      <c r="K163" s="7">
        <f t="shared" si="34"/>
        <v>4.9401</v>
      </c>
      <c r="L163" s="13">
        <f t="shared" si="28"/>
        <v>143.54999999999998</v>
      </c>
      <c r="M163" s="8">
        <f t="shared" si="29"/>
        <v>0.3580379520229145</v>
      </c>
      <c r="N163" s="9">
        <f t="shared" si="38"/>
        <v>0.148068</v>
      </c>
      <c r="O163" s="9"/>
      <c r="P163" s="7">
        <f t="shared" si="30"/>
        <v>11.66968</v>
      </c>
      <c r="Q163" s="9">
        <f t="shared" si="31"/>
        <v>132.587</v>
      </c>
      <c r="R163" s="9">
        <f t="shared" si="39"/>
        <v>0.33312</v>
      </c>
      <c r="S163" s="9"/>
      <c r="T163" s="10">
        <f t="shared" si="32"/>
        <v>148.9962059520229</v>
      </c>
      <c r="U163" s="10">
        <f t="shared" si="35"/>
        <v>144.5898</v>
      </c>
      <c r="V163" s="11">
        <f t="shared" si="36"/>
        <v>1.5008910038930778</v>
      </c>
      <c r="X163" s="11">
        <f t="shared" si="37"/>
        <v>0.5198506538421146</v>
      </c>
      <c r="Y163">
        <f t="shared" si="33"/>
        <v>0.9368279722825902</v>
      </c>
      <c r="Z163">
        <v>390</v>
      </c>
      <c r="AA163" t="s">
        <v>253</v>
      </c>
    </row>
    <row r="164" spans="1:27" ht="12.75">
      <c r="A164" s="3" t="s">
        <v>120</v>
      </c>
      <c r="B164">
        <v>7.2</v>
      </c>
      <c r="C164">
        <v>980</v>
      </c>
      <c r="D164">
        <v>5.5</v>
      </c>
      <c r="E164">
        <v>2</v>
      </c>
      <c r="F164">
        <v>1360</v>
      </c>
      <c r="G164">
        <v>98</v>
      </c>
      <c r="H164">
        <v>500</v>
      </c>
      <c r="I164">
        <v>120</v>
      </c>
      <c r="K164" s="7">
        <f t="shared" si="34"/>
        <v>0.35928</v>
      </c>
      <c r="L164" s="13">
        <f t="shared" si="28"/>
        <v>42.629999999999995</v>
      </c>
      <c r="M164" s="8">
        <f t="shared" si="29"/>
        <v>0.14065776686614498</v>
      </c>
      <c r="N164" s="9">
        <f t="shared" si="38"/>
        <v>0.16452</v>
      </c>
      <c r="O164" s="9"/>
      <c r="P164" s="7">
        <f t="shared" si="30"/>
        <v>22.290399999999998</v>
      </c>
      <c r="Q164" s="9">
        <f t="shared" si="31"/>
        <v>14.104999999999999</v>
      </c>
      <c r="R164" s="9">
        <f t="shared" si="39"/>
        <v>2.4984</v>
      </c>
      <c r="S164" s="9"/>
      <c r="T164" s="10">
        <f t="shared" si="32"/>
        <v>43.294457766866145</v>
      </c>
      <c r="U164" s="10">
        <f t="shared" si="35"/>
        <v>38.8938</v>
      </c>
      <c r="V164" s="11">
        <f t="shared" si="36"/>
        <v>5.354363124899155</v>
      </c>
      <c r="X164" s="11">
        <f t="shared" si="37"/>
        <v>0.7513880320789637</v>
      </c>
      <c r="Y164">
        <f t="shared" si="33"/>
        <v>0.1257243638196019</v>
      </c>
      <c r="Z164">
        <v>205</v>
      </c>
      <c r="AA164" t="s">
        <v>253</v>
      </c>
    </row>
    <row r="165" spans="1:27" ht="12.75">
      <c r="A165" s="3" t="s">
        <v>121</v>
      </c>
      <c r="B165">
        <v>14</v>
      </c>
      <c r="C165">
        <v>1000</v>
      </c>
      <c r="D165">
        <v>4.3</v>
      </c>
      <c r="E165">
        <v>2.2</v>
      </c>
      <c r="F165">
        <v>2060</v>
      </c>
      <c r="G165">
        <v>0</v>
      </c>
      <c r="H165">
        <v>470</v>
      </c>
      <c r="I165">
        <v>24</v>
      </c>
      <c r="K165" s="7">
        <f t="shared" si="34"/>
        <v>0.6986</v>
      </c>
      <c r="L165" s="13">
        <f t="shared" si="28"/>
        <v>43.5</v>
      </c>
      <c r="M165" s="8">
        <f t="shared" si="29"/>
        <v>0.10996879954989516</v>
      </c>
      <c r="N165" s="9">
        <f t="shared" si="38"/>
        <v>0.18097200000000002</v>
      </c>
      <c r="O165" s="9"/>
      <c r="P165" s="7">
        <f t="shared" si="30"/>
        <v>33.7634</v>
      </c>
      <c r="Q165" s="9">
        <f t="shared" si="31"/>
        <v>13.2587</v>
      </c>
      <c r="R165" s="9">
        <f t="shared" si="39"/>
        <v>0.49968</v>
      </c>
      <c r="S165" s="9"/>
      <c r="T165" s="10">
        <f t="shared" si="32"/>
        <v>44.48954079954989</v>
      </c>
      <c r="U165" s="10">
        <f t="shared" si="35"/>
        <v>47.52177999999999</v>
      </c>
      <c r="V165" s="11">
        <f t="shared" si="36"/>
        <v>-3.2955066551603434</v>
      </c>
      <c r="X165" s="11">
        <f t="shared" si="37"/>
        <v>0.7664023312725626</v>
      </c>
      <c r="Y165">
        <f t="shared" si="33"/>
        <v>0.5830023033013987</v>
      </c>
      <c r="Z165">
        <v>205</v>
      </c>
      <c r="AA165" t="s">
        <v>253</v>
      </c>
    </row>
    <row r="166" spans="1:27" ht="12.75">
      <c r="A166" s="3">
        <v>2099</v>
      </c>
      <c r="B166">
        <v>1.8</v>
      </c>
      <c r="C166">
        <v>1600</v>
      </c>
      <c r="D166">
        <v>10</v>
      </c>
      <c r="E166">
        <v>2.2</v>
      </c>
      <c r="F166">
        <v>1090</v>
      </c>
      <c r="G166">
        <v>433</v>
      </c>
      <c r="H166">
        <v>1100</v>
      </c>
      <c r="I166">
        <v>130</v>
      </c>
      <c r="K166" s="7">
        <f t="shared" si="34"/>
        <v>0.08982</v>
      </c>
      <c r="L166" s="13">
        <f t="shared" si="28"/>
        <v>69.6</v>
      </c>
      <c r="M166" s="8">
        <f t="shared" si="29"/>
        <v>0.25574139430208176</v>
      </c>
      <c r="N166" s="9">
        <f t="shared" si="38"/>
        <v>0.18097200000000002</v>
      </c>
      <c r="O166" s="9"/>
      <c r="P166" s="7">
        <f t="shared" si="30"/>
        <v>17.865099999999998</v>
      </c>
      <c r="Q166" s="9">
        <f t="shared" si="31"/>
        <v>31.031</v>
      </c>
      <c r="R166" s="9">
        <f t="shared" si="39"/>
        <v>2.7066000000000003</v>
      </c>
      <c r="S166" s="9"/>
      <c r="T166" s="10">
        <f t="shared" si="32"/>
        <v>70.12653339430207</v>
      </c>
      <c r="U166" s="10">
        <f t="shared" si="35"/>
        <v>51.6027</v>
      </c>
      <c r="V166" s="11">
        <f t="shared" si="36"/>
        <v>15.217243120475562</v>
      </c>
      <c r="X166" s="11">
        <f t="shared" si="37"/>
        <v>0.6916357782393099</v>
      </c>
      <c r="Y166">
        <f t="shared" si="33"/>
        <v>0.03211963868088484</v>
      </c>
      <c r="Z166">
        <v>500</v>
      </c>
      <c r="AA166" t="s">
        <v>253</v>
      </c>
    </row>
    <row r="167" spans="1:27" ht="12.75">
      <c r="A167" s="3" t="s">
        <v>122</v>
      </c>
      <c r="B167">
        <v>23</v>
      </c>
      <c r="C167">
        <v>1900</v>
      </c>
      <c r="D167">
        <v>13</v>
      </c>
      <c r="E167">
        <v>6.9</v>
      </c>
      <c r="F167">
        <v>1340</v>
      </c>
      <c r="G167">
        <v>0</v>
      </c>
      <c r="H167">
        <v>450</v>
      </c>
      <c r="I167">
        <v>2300</v>
      </c>
      <c r="K167" s="7">
        <f t="shared" si="34"/>
        <v>1.1477</v>
      </c>
      <c r="L167" s="13">
        <f t="shared" si="28"/>
        <v>82.64999999999999</v>
      </c>
      <c r="M167" s="8">
        <f t="shared" si="29"/>
        <v>0.3324638125927063</v>
      </c>
      <c r="N167" s="9">
        <f t="shared" si="38"/>
        <v>0.567594</v>
      </c>
      <c r="O167" s="9"/>
      <c r="P167" s="7">
        <f t="shared" si="30"/>
        <v>21.9626</v>
      </c>
      <c r="Q167" s="9">
        <f t="shared" si="31"/>
        <v>12.6945</v>
      </c>
      <c r="R167" s="9">
        <f t="shared" si="39"/>
        <v>47.886</v>
      </c>
      <c r="S167" s="9"/>
      <c r="T167" s="10">
        <f t="shared" si="32"/>
        <v>84.6977578125927</v>
      </c>
      <c r="U167" s="10">
        <f t="shared" si="35"/>
        <v>82.54310000000001</v>
      </c>
      <c r="V167" s="11">
        <f t="shared" si="36"/>
        <v>1.2883561115233946</v>
      </c>
      <c r="X167" s="11">
        <f t="shared" si="37"/>
        <v>0.8668565045702689</v>
      </c>
      <c r="Y167">
        <f t="shared" si="33"/>
        <v>0.023406351142173647</v>
      </c>
      <c r="Z167">
        <v>150</v>
      </c>
      <c r="AA167" t="s">
        <v>253</v>
      </c>
    </row>
    <row r="168" spans="1:27" ht="12.75">
      <c r="A168" s="3" t="s">
        <v>123</v>
      </c>
      <c r="B168">
        <v>25</v>
      </c>
      <c r="C168">
        <v>1900</v>
      </c>
      <c r="D168">
        <v>11</v>
      </c>
      <c r="E168">
        <v>7.6</v>
      </c>
      <c r="F168">
        <v>1370</v>
      </c>
      <c r="G168">
        <v>0</v>
      </c>
      <c r="H168">
        <v>390</v>
      </c>
      <c r="I168">
        <v>2500</v>
      </c>
      <c r="K168" s="7">
        <f t="shared" si="34"/>
        <v>1.2475</v>
      </c>
      <c r="L168" s="13">
        <f t="shared" si="28"/>
        <v>82.64999999999999</v>
      </c>
      <c r="M168" s="8">
        <f t="shared" si="29"/>
        <v>0.28131553373228996</v>
      </c>
      <c r="N168" s="9">
        <f t="shared" si="38"/>
        <v>0.625176</v>
      </c>
      <c r="O168" s="9"/>
      <c r="P168" s="7">
        <f t="shared" si="30"/>
        <v>22.454299999999996</v>
      </c>
      <c r="Q168" s="9">
        <f t="shared" si="31"/>
        <v>11.0019</v>
      </c>
      <c r="R168" s="9">
        <f t="shared" si="39"/>
        <v>52.050000000000004</v>
      </c>
      <c r="S168" s="9"/>
      <c r="T168" s="10">
        <f t="shared" si="32"/>
        <v>84.80399153373229</v>
      </c>
      <c r="U168" s="10">
        <f t="shared" si="35"/>
        <v>85.5062</v>
      </c>
      <c r="V168" s="11">
        <f t="shared" si="36"/>
        <v>-0.41231147704313287</v>
      </c>
      <c r="X168" s="11">
        <f t="shared" si="37"/>
        <v>0.8825234725616886</v>
      </c>
      <c r="Y168">
        <f t="shared" si="33"/>
        <v>0.023406351142173647</v>
      </c>
      <c r="Z168">
        <v>150</v>
      </c>
      <c r="AA168" t="s">
        <v>253</v>
      </c>
    </row>
    <row r="169" spans="1:27" ht="12.75">
      <c r="A169" s="3" t="s">
        <v>124</v>
      </c>
      <c r="B169">
        <v>14</v>
      </c>
      <c r="C169">
        <v>3000</v>
      </c>
      <c r="D169">
        <v>13</v>
      </c>
      <c r="E169">
        <v>16</v>
      </c>
      <c r="F169">
        <v>510</v>
      </c>
      <c r="G169">
        <v>0</v>
      </c>
      <c r="H169">
        <v>4300</v>
      </c>
      <c r="I169">
        <v>75</v>
      </c>
      <c r="K169" s="7">
        <f t="shared" si="34"/>
        <v>0.6986</v>
      </c>
      <c r="L169" s="13">
        <f t="shared" si="28"/>
        <v>130.5</v>
      </c>
      <c r="M169" s="8">
        <f t="shared" si="29"/>
        <v>0.3324638125927063</v>
      </c>
      <c r="N169" s="9">
        <f t="shared" si="38"/>
        <v>1.31616</v>
      </c>
      <c r="O169" s="9"/>
      <c r="P169" s="7">
        <f t="shared" si="30"/>
        <v>8.358899999999998</v>
      </c>
      <c r="Q169" s="9">
        <f t="shared" si="31"/>
        <v>121.303</v>
      </c>
      <c r="R169" s="9">
        <f t="shared" si="39"/>
        <v>1.5615</v>
      </c>
      <c r="S169" s="9"/>
      <c r="T169" s="10">
        <f t="shared" si="32"/>
        <v>132.8472238125927</v>
      </c>
      <c r="U169" s="10">
        <f t="shared" si="35"/>
        <v>131.2234</v>
      </c>
      <c r="V169" s="11">
        <f t="shared" si="36"/>
        <v>0.6149202774425586</v>
      </c>
      <c r="X169" s="11">
        <f t="shared" si="37"/>
        <v>0.5182622923475891</v>
      </c>
      <c r="Y169">
        <f t="shared" si="33"/>
        <v>0.3091013671961418</v>
      </c>
      <c r="Z169">
        <v>390</v>
      </c>
      <c r="AA169" t="s">
        <v>253</v>
      </c>
    </row>
    <row r="170" spans="1:27" ht="12.75">
      <c r="A170" s="3" t="s">
        <v>125</v>
      </c>
      <c r="B170">
        <v>320</v>
      </c>
      <c r="C170">
        <v>3500</v>
      </c>
      <c r="D170">
        <v>17</v>
      </c>
      <c r="E170">
        <v>31</v>
      </c>
      <c r="F170">
        <v>801</v>
      </c>
      <c r="G170">
        <v>0</v>
      </c>
      <c r="H170">
        <v>63</v>
      </c>
      <c r="I170">
        <v>7100</v>
      </c>
      <c r="K170" s="7">
        <f t="shared" si="34"/>
        <v>15.968</v>
      </c>
      <c r="L170" s="13">
        <f t="shared" si="28"/>
        <v>152.25</v>
      </c>
      <c r="M170" s="8">
        <f t="shared" si="29"/>
        <v>0.43476037031353904</v>
      </c>
      <c r="N170" s="9">
        <f t="shared" si="38"/>
        <v>2.55006</v>
      </c>
      <c r="O170" s="9"/>
      <c r="P170" s="7">
        <f t="shared" si="30"/>
        <v>13.128389999999998</v>
      </c>
      <c r="Q170" s="9">
        <f t="shared" si="31"/>
        <v>1.7772299999999999</v>
      </c>
      <c r="R170" s="9">
        <f t="shared" si="39"/>
        <v>147.822</v>
      </c>
      <c r="S170" s="9"/>
      <c r="T170" s="10">
        <f t="shared" si="32"/>
        <v>171.20282037031353</v>
      </c>
      <c r="U170" s="10">
        <f t="shared" si="35"/>
        <v>162.72762</v>
      </c>
      <c r="V170" s="11">
        <f t="shared" si="36"/>
        <v>2.5380137135491214</v>
      </c>
      <c r="X170" s="11">
        <f t="shared" si="37"/>
        <v>0.9884615856559908</v>
      </c>
      <c r="Y170">
        <f t="shared" si="33"/>
        <v>0.0974906892972709</v>
      </c>
      <c r="Z170">
        <v>67</v>
      </c>
      <c r="AA170" t="s">
        <v>253</v>
      </c>
    </row>
    <row r="171" spans="1:27" ht="12.75">
      <c r="A171" s="3" t="s">
        <v>126</v>
      </c>
      <c r="B171">
        <v>280</v>
      </c>
      <c r="C171">
        <v>3600</v>
      </c>
      <c r="D171">
        <v>14</v>
      </c>
      <c r="E171">
        <v>32</v>
      </c>
      <c r="F171">
        <v>540</v>
      </c>
      <c r="G171">
        <v>0</v>
      </c>
      <c r="H171">
        <v>66</v>
      </c>
      <c r="I171">
        <v>7900</v>
      </c>
      <c r="K171" s="7">
        <f t="shared" si="34"/>
        <v>13.972</v>
      </c>
      <c r="L171" s="13">
        <f t="shared" si="28"/>
        <v>156.6</v>
      </c>
      <c r="M171" s="8">
        <f t="shared" si="29"/>
        <v>0.3580379520229145</v>
      </c>
      <c r="N171" s="9">
        <f t="shared" si="38"/>
        <v>2.63232</v>
      </c>
      <c r="O171" s="9"/>
      <c r="P171" s="7">
        <f t="shared" si="30"/>
        <v>8.850599999999998</v>
      </c>
      <c r="Q171" s="9">
        <f t="shared" si="31"/>
        <v>1.8618599999999998</v>
      </c>
      <c r="R171" s="9">
        <f t="shared" si="39"/>
        <v>164.478</v>
      </c>
      <c r="S171" s="9"/>
      <c r="T171" s="10">
        <f t="shared" si="32"/>
        <v>173.56235795202292</v>
      </c>
      <c r="U171" s="10">
        <f t="shared" si="35"/>
        <v>175.19046</v>
      </c>
      <c r="V171" s="11">
        <f t="shared" si="36"/>
        <v>-0.46683552481031254</v>
      </c>
      <c r="X171" s="11">
        <f t="shared" si="37"/>
        <v>0.9882504218996293</v>
      </c>
      <c r="Y171">
        <f t="shared" si="33"/>
        <v>0.07829644158027457</v>
      </c>
      <c r="Z171">
        <v>67</v>
      </c>
      <c r="AA171" t="s">
        <v>253</v>
      </c>
    </row>
    <row r="172" spans="1:27" ht="12.75">
      <c r="A172" s="3" t="s">
        <v>127</v>
      </c>
      <c r="B172">
        <v>380</v>
      </c>
      <c r="C172">
        <v>1900</v>
      </c>
      <c r="D172">
        <v>9.4</v>
      </c>
      <c r="E172">
        <v>110</v>
      </c>
      <c r="F172">
        <v>373</v>
      </c>
      <c r="G172">
        <v>0</v>
      </c>
      <c r="H172">
        <v>32</v>
      </c>
      <c r="I172">
        <v>4800</v>
      </c>
      <c r="K172" s="7">
        <f t="shared" si="34"/>
        <v>18.962</v>
      </c>
      <c r="L172" s="13">
        <f t="shared" si="28"/>
        <v>82.64999999999999</v>
      </c>
      <c r="M172" s="8">
        <f t="shared" si="29"/>
        <v>0.24039691064395688</v>
      </c>
      <c r="N172" s="9">
        <f t="shared" si="38"/>
        <v>9.0486</v>
      </c>
      <c r="O172" s="9"/>
      <c r="P172" s="7">
        <f t="shared" si="30"/>
        <v>6.1134699999999995</v>
      </c>
      <c r="Q172" s="9">
        <f t="shared" si="31"/>
        <v>0.90272</v>
      </c>
      <c r="R172" s="9">
        <f t="shared" si="39"/>
        <v>99.936</v>
      </c>
      <c r="S172" s="9"/>
      <c r="T172" s="10">
        <f t="shared" si="32"/>
        <v>110.90099691064395</v>
      </c>
      <c r="U172" s="10">
        <f t="shared" si="35"/>
        <v>106.95219</v>
      </c>
      <c r="V172" s="11">
        <f t="shared" si="36"/>
        <v>1.8126000205191493</v>
      </c>
      <c r="X172" s="11">
        <f t="shared" si="37"/>
        <v>0.9891958035597165</v>
      </c>
      <c r="Y172">
        <f t="shared" si="33"/>
        <v>0.1594812360174267</v>
      </c>
      <c r="Z172">
        <v>77</v>
      </c>
      <c r="AA172" t="s">
        <v>253</v>
      </c>
    </row>
    <row r="173" spans="1:27" ht="12.75">
      <c r="A173" s="3" t="s">
        <v>128</v>
      </c>
      <c r="B173">
        <v>440</v>
      </c>
      <c r="C173">
        <v>6400</v>
      </c>
      <c r="D173">
        <v>11</v>
      </c>
      <c r="E173">
        <v>330</v>
      </c>
      <c r="F173">
        <v>875</v>
      </c>
      <c r="G173">
        <v>0</v>
      </c>
      <c r="H173">
        <v>4600</v>
      </c>
      <c r="I173">
        <v>8100</v>
      </c>
      <c r="K173" s="7">
        <f t="shared" si="34"/>
        <v>21.956</v>
      </c>
      <c r="L173" s="13">
        <f t="shared" si="28"/>
        <v>278.4</v>
      </c>
      <c r="M173" s="8">
        <f t="shared" si="29"/>
        <v>0.28131553373228996</v>
      </c>
      <c r="N173" s="9">
        <f t="shared" si="38"/>
        <v>27.1458</v>
      </c>
      <c r="O173" s="9"/>
      <c r="P173" s="7">
        <f t="shared" si="30"/>
        <v>14.341249999999999</v>
      </c>
      <c r="Q173" s="9">
        <f t="shared" si="31"/>
        <v>129.766</v>
      </c>
      <c r="R173" s="9">
        <f t="shared" si="39"/>
        <v>168.64200000000002</v>
      </c>
      <c r="S173" s="9"/>
      <c r="T173" s="10">
        <f t="shared" si="32"/>
        <v>327.7831155337323</v>
      </c>
      <c r="U173" s="10">
        <f t="shared" si="35"/>
        <v>312.74925</v>
      </c>
      <c r="V173" s="11">
        <f t="shared" si="36"/>
        <v>2.347089131273659</v>
      </c>
      <c r="X173" s="11">
        <f t="shared" si="37"/>
        <v>0.6820754300946185</v>
      </c>
      <c r="Y173">
        <f t="shared" si="33"/>
        <v>0.115195332584812</v>
      </c>
      <c r="Z173">
        <v>35</v>
      </c>
      <c r="AA173" t="s">
        <v>253</v>
      </c>
    </row>
    <row r="174" spans="1:27" ht="12.75">
      <c r="A174" s="3" t="s">
        <v>129</v>
      </c>
      <c r="B174">
        <v>1.4</v>
      </c>
      <c r="C174">
        <v>130</v>
      </c>
      <c r="D174">
        <v>0.6</v>
      </c>
      <c r="E174">
        <v>0.1</v>
      </c>
      <c r="F174">
        <v>200</v>
      </c>
      <c r="G174">
        <v>3</v>
      </c>
      <c r="H174">
        <v>4.8</v>
      </c>
      <c r="I174">
        <v>120</v>
      </c>
      <c r="K174" s="7">
        <f t="shared" si="34"/>
        <v>0.06985999999999999</v>
      </c>
      <c r="L174" s="13">
        <f t="shared" si="28"/>
        <v>5.654999999999999</v>
      </c>
      <c r="M174" s="8">
        <f t="shared" si="29"/>
        <v>0.015344483658124906</v>
      </c>
      <c r="N174" s="9">
        <f t="shared" si="38"/>
        <v>0.008226</v>
      </c>
      <c r="O174" s="9"/>
      <c r="P174" s="7">
        <f t="shared" si="30"/>
        <v>3.2779999999999996</v>
      </c>
      <c r="Q174" s="9">
        <f t="shared" si="31"/>
        <v>0.135408</v>
      </c>
      <c r="R174" s="9">
        <f t="shared" si="39"/>
        <v>2.4984</v>
      </c>
      <c r="S174" s="9"/>
      <c r="T174" s="10">
        <f t="shared" si="32"/>
        <v>5.748430483658124</v>
      </c>
      <c r="U174" s="10">
        <f t="shared" si="35"/>
        <v>5.911808</v>
      </c>
      <c r="V174" s="11">
        <f t="shared" si="36"/>
        <v>-1.4011507274988406</v>
      </c>
      <c r="X174" s="11">
        <f t="shared" si="37"/>
        <v>0.9766151193491028</v>
      </c>
      <c r="Y174">
        <f t="shared" si="33"/>
        <v>0.027201295818959137</v>
      </c>
      <c r="Z174">
        <v>2500</v>
      </c>
      <c r="AA174" t="s">
        <v>73</v>
      </c>
    </row>
    <row r="175" spans="1:27" ht="12.75">
      <c r="A175" s="3" t="s">
        <v>130</v>
      </c>
      <c r="B175">
        <v>16</v>
      </c>
      <c r="C175">
        <v>2000</v>
      </c>
      <c r="D175">
        <v>12</v>
      </c>
      <c r="E175">
        <v>0.1</v>
      </c>
      <c r="F175">
        <v>0</v>
      </c>
      <c r="G175">
        <v>262</v>
      </c>
      <c r="H175">
        <v>730</v>
      </c>
      <c r="I175">
        <v>1900</v>
      </c>
      <c r="K175" s="7">
        <f t="shared" si="34"/>
        <v>0.7984</v>
      </c>
      <c r="L175" s="13">
        <f t="shared" si="28"/>
        <v>87</v>
      </c>
      <c r="M175" s="8">
        <f t="shared" si="29"/>
        <v>0.30688967316249816</v>
      </c>
      <c r="N175" s="9">
        <f t="shared" si="38"/>
        <v>0.008226</v>
      </c>
      <c r="O175" s="9"/>
      <c r="P175" s="7">
        <f t="shared" si="30"/>
        <v>0</v>
      </c>
      <c r="Q175" s="9">
        <f t="shared" si="31"/>
        <v>20.5933</v>
      </c>
      <c r="R175" s="9">
        <f t="shared" si="39"/>
        <v>39.558</v>
      </c>
      <c r="S175" s="9"/>
      <c r="T175" s="10">
        <f t="shared" si="32"/>
        <v>88.1135156731625</v>
      </c>
      <c r="U175" s="10">
        <f t="shared" si="35"/>
        <v>60.1513</v>
      </c>
      <c r="V175" s="11">
        <f t="shared" si="36"/>
        <v>18.859643500857874</v>
      </c>
      <c r="X175" s="11">
        <f t="shared" si="37"/>
        <v>0.8086005355352053</v>
      </c>
      <c r="Y175">
        <f t="shared" si="33"/>
        <v>0.019783726992496854</v>
      </c>
      <c r="Z175">
        <v>4780</v>
      </c>
      <c r="AA175" t="s">
        <v>73</v>
      </c>
    </row>
    <row r="176" spans="1:27" ht="12.75">
      <c r="A176" s="3" t="s">
        <v>131</v>
      </c>
      <c r="B176">
        <v>18</v>
      </c>
      <c r="C176">
        <v>1700</v>
      </c>
      <c r="D176">
        <v>12</v>
      </c>
      <c r="E176">
        <v>0.1</v>
      </c>
      <c r="F176">
        <v>0</v>
      </c>
      <c r="G176">
        <v>254</v>
      </c>
      <c r="H176">
        <v>650</v>
      </c>
      <c r="I176">
        <v>1800</v>
      </c>
      <c r="K176" s="7">
        <f t="shared" si="34"/>
        <v>0.8982</v>
      </c>
      <c r="L176" s="13">
        <f t="shared" si="28"/>
        <v>73.94999999999999</v>
      </c>
      <c r="M176" s="8">
        <f t="shared" si="29"/>
        <v>0.30688967316249816</v>
      </c>
      <c r="N176" s="9">
        <f t="shared" si="38"/>
        <v>0.008226</v>
      </c>
      <c r="O176" s="9"/>
      <c r="P176" s="7">
        <f t="shared" si="30"/>
        <v>0</v>
      </c>
      <c r="Q176" s="9">
        <f t="shared" si="31"/>
        <v>18.3365</v>
      </c>
      <c r="R176" s="9">
        <f t="shared" si="39"/>
        <v>37.476000000000006</v>
      </c>
      <c r="S176" s="9"/>
      <c r="T176" s="10">
        <f t="shared" si="32"/>
        <v>75.16331567316249</v>
      </c>
      <c r="U176" s="10">
        <f t="shared" si="35"/>
        <v>55.81250000000001</v>
      </c>
      <c r="V176" s="11">
        <f t="shared" si="36"/>
        <v>14.774342556072009</v>
      </c>
      <c r="X176" s="11">
        <f t="shared" si="37"/>
        <v>0.8013089671837159</v>
      </c>
      <c r="Y176">
        <f t="shared" si="33"/>
        <v>0.023406351142173643</v>
      </c>
      <c r="Z176">
        <v>4780</v>
      </c>
      <c r="AA176" t="s">
        <v>73</v>
      </c>
    </row>
    <row r="177" spans="1:27" ht="12.75">
      <c r="A177" s="3" t="s">
        <v>132</v>
      </c>
      <c r="B177">
        <v>14</v>
      </c>
      <c r="C177">
        <v>218</v>
      </c>
      <c r="D177">
        <v>3.4</v>
      </c>
      <c r="E177">
        <v>0.2</v>
      </c>
      <c r="F177">
        <v>208</v>
      </c>
      <c r="G177">
        <v>43</v>
      </c>
      <c r="H177">
        <v>20</v>
      </c>
      <c r="I177">
        <v>242</v>
      </c>
      <c r="K177" s="7">
        <f t="shared" si="34"/>
        <v>0.6986</v>
      </c>
      <c r="L177" s="13">
        <f t="shared" si="28"/>
        <v>9.482999999999999</v>
      </c>
      <c r="M177" s="8">
        <f t="shared" si="29"/>
        <v>0.0869520740627078</v>
      </c>
      <c r="N177" s="9">
        <f t="shared" si="38"/>
        <v>0.016452</v>
      </c>
      <c r="O177" s="9"/>
      <c r="P177" s="7">
        <f t="shared" si="30"/>
        <v>3.4091199999999997</v>
      </c>
      <c r="Q177" s="9">
        <f t="shared" si="31"/>
        <v>0.5642</v>
      </c>
      <c r="R177" s="9">
        <f t="shared" si="39"/>
        <v>5.0384400000000005</v>
      </c>
      <c r="S177" s="9"/>
      <c r="T177" s="10">
        <f t="shared" si="32"/>
        <v>10.285004074062707</v>
      </c>
      <c r="U177" s="10">
        <f t="shared" si="35"/>
        <v>9.01176</v>
      </c>
      <c r="V177" s="11">
        <f t="shared" si="36"/>
        <v>6.598225843337678</v>
      </c>
      <c r="X177" s="11">
        <f t="shared" si="37"/>
        <v>0.9438450513575922</v>
      </c>
      <c r="Y177">
        <f t="shared" si="33"/>
        <v>0.12177011141634013</v>
      </c>
      <c r="Z177">
        <v>3450</v>
      </c>
      <c r="AA177" t="s">
        <v>73</v>
      </c>
    </row>
    <row r="178" spans="1:27" ht="12.75">
      <c r="A178" s="3" t="s">
        <v>133</v>
      </c>
      <c r="B178">
        <v>1.2</v>
      </c>
      <c r="C178">
        <v>120</v>
      </c>
      <c r="D178">
        <v>0.8</v>
      </c>
      <c r="E178">
        <v>0.3</v>
      </c>
      <c r="F178">
        <v>269</v>
      </c>
      <c r="G178">
        <v>20</v>
      </c>
      <c r="H178">
        <v>3.5</v>
      </c>
      <c r="I178">
        <v>18</v>
      </c>
      <c r="K178" s="7">
        <f t="shared" si="34"/>
        <v>0.059879999999999996</v>
      </c>
      <c r="L178" s="13">
        <f t="shared" si="28"/>
        <v>5.22</v>
      </c>
      <c r="M178" s="8">
        <f t="shared" si="29"/>
        <v>0.020459311544166543</v>
      </c>
      <c r="N178" s="9">
        <f t="shared" si="38"/>
        <v>0.024678</v>
      </c>
      <c r="O178" s="9"/>
      <c r="P178" s="7">
        <f t="shared" si="30"/>
        <v>4.40891</v>
      </c>
      <c r="Q178" s="9">
        <f t="shared" si="31"/>
        <v>0.09873499999999999</v>
      </c>
      <c r="R178" s="9">
        <f t="shared" si="39"/>
        <v>0.37476000000000004</v>
      </c>
      <c r="S178" s="9"/>
      <c r="T178" s="10">
        <f t="shared" si="32"/>
        <v>5.3250173115441655</v>
      </c>
      <c r="U178" s="10">
        <f t="shared" si="35"/>
        <v>4.882404999999999</v>
      </c>
      <c r="V178" s="11">
        <f t="shared" si="36"/>
        <v>4.336181045861013</v>
      </c>
      <c r="X178" s="11">
        <f t="shared" si="37"/>
        <v>0.9814363753787321</v>
      </c>
      <c r="Y178">
        <f t="shared" si="33"/>
        <v>0.13776918829376034</v>
      </c>
      <c r="Z178">
        <v>602</v>
      </c>
      <c r="AA178" t="s">
        <v>73</v>
      </c>
    </row>
    <row r="179" spans="1:27" ht="12.75">
      <c r="A179" s="3">
        <v>1420</v>
      </c>
      <c r="B179">
        <v>4.2</v>
      </c>
      <c r="C179">
        <v>580</v>
      </c>
      <c r="D179">
        <v>3.6</v>
      </c>
      <c r="E179">
        <v>0.7</v>
      </c>
      <c r="F179">
        <v>518</v>
      </c>
      <c r="G179">
        <v>19</v>
      </c>
      <c r="H179">
        <v>240</v>
      </c>
      <c r="I179">
        <v>480</v>
      </c>
      <c r="K179" s="7">
        <f t="shared" si="34"/>
        <v>0.20958000000000002</v>
      </c>
      <c r="L179" s="13">
        <f t="shared" si="28"/>
        <v>25.229999999999997</v>
      </c>
      <c r="M179" s="8">
        <f t="shared" si="29"/>
        <v>0.09206690194874945</v>
      </c>
      <c r="N179" s="9">
        <f t="shared" si="38"/>
        <v>0.057581999999999994</v>
      </c>
      <c r="O179" s="9"/>
      <c r="P179" s="7">
        <f t="shared" si="30"/>
        <v>8.49002</v>
      </c>
      <c r="Q179" s="9">
        <f t="shared" si="31"/>
        <v>6.7703999999999995</v>
      </c>
      <c r="R179" s="9">
        <f t="shared" si="39"/>
        <v>9.9936</v>
      </c>
      <c r="S179" s="9"/>
      <c r="T179" s="10">
        <f t="shared" si="32"/>
        <v>25.589228901948747</v>
      </c>
      <c r="U179" s="10">
        <f t="shared" si="35"/>
        <v>25.25402</v>
      </c>
      <c r="V179" s="11">
        <f t="shared" si="36"/>
        <v>0.6592987450412486</v>
      </c>
      <c r="X179" s="11">
        <f t="shared" si="37"/>
        <v>0.7884276446544417</v>
      </c>
      <c r="Y179">
        <f t="shared" si="33"/>
        <v>0.020540654972273347</v>
      </c>
      <c r="Z179">
        <v>2000</v>
      </c>
      <c r="AA179" t="s">
        <v>73</v>
      </c>
    </row>
    <row r="180" spans="1:27" ht="12.75">
      <c r="A180" s="3" t="s">
        <v>134</v>
      </c>
      <c r="B180">
        <v>24</v>
      </c>
      <c r="C180">
        <v>244</v>
      </c>
      <c r="D180">
        <v>7.4</v>
      </c>
      <c r="E180">
        <v>1</v>
      </c>
      <c r="F180">
        <v>80</v>
      </c>
      <c r="G180">
        <v>110</v>
      </c>
      <c r="H180">
        <v>36</v>
      </c>
      <c r="I180">
        <v>320</v>
      </c>
      <c r="K180" s="7">
        <f t="shared" si="34"/>
        <v>1.1976</v>
      </c>
      <c r="L180" s="13">
        <f t="shared" si="28"/>
        <v>10.613999999999999</v>
      </c>
      <c r="M180" s="8">
        <f t="shared" si="29"/>
        <v>0.1892486317835405</v>
      </c>
      <c r="N180" s="9">
        <f t="shared" si="38"/>
        <v>0.08226</v>
      </c>
      <c r="O180" s="9"/>
      <c r="P180" s="7">
        <f t="shared" si="30"/>
        <v>1.3112</v>
      </c>
      <c r="Q180" s="9">
        <f t="shared" si="31"/>
        <v>1.01556</v>
      </c>
      <c r="R180" s="9">
        <f t="shared" si="39"/>
        <v>6.662400000000001</v>
      </c>
      <c r="S180" s="9"/>
      <c r="T180" s="10">
        <f t="shared" si="32"/>
        <v>12.083108631783539</v>
      </c>
      <c r="U180" s="10">
        <f t="shared" si="35"/>
        <v>8.989160000000002</v>
      </c>
      <c r="V180" s="11">
        <f t="shared" si="36"/>
        <v>14.682560695514763</v>
      </c>
      <c r="X180" s="11">
        <f t="shared" si="37"/>
        <v>0.9126742542280188</v>
      </c>
      <c r="Y180">
        <f t="shared" si="33"/>
        <v>0.15236641221374042</v>
      </c>
      <c r="Z180">
        <v>3450</v>
      </c>
      <c r="AA180" t="s">
        <v>73</v>
      </c>
    </row>
    <row r="181" spans="1:27" ht="12.75">
      <c r="A181" s="3">
        <v>60</v>
      </c>
      <c r="B181">
        <v>24</v>
      </c>
      <c r="C181">
        <v>160</v>
      </c>
      <c r="D181">
        <v>2</v>
      </c>
      <c r="E181">
        <v>1.2</v>
      </c>
      <c r="F181">
        <v>200</v>
      </c>
      <c r="G181">
        <v>19</v>
      </c>
      <c r="H181">
        <v>5.3</v>
      </c>
      <c r="I181">
        <v>220</v>
      </c>
      <c r="K181" s="7">
        <f t="shared" si="34"/>
        <v>1.1976</v>
      </c>
      <c r="L181" s="13">
        <f t="shared" si="28"/>
        <v>6.959999999999999</v>
      </c>
      <c r="M181" s="8">
        <f t="shared" si="29"/>
        <v>0.051148278860416355</v>
      </c>
      <c r="N181" s="9">
        <f t="shared" si="38"/>
        <v>0.098712</v>
      </c>
      <c r="O181" s="9"/>
      <c r="P181" s="7">
        <f t="shared" si="30"/>
        <v>3.2779999999999996</v>
      </c>
      <c r="Q181" s="9">
        <f t="shared" si="31"/>
        <v>0.14951299999999998</v>
      </c>
      <c r="R181" s="9">
        <f t="shared" si="39"/>
        <v>4.5804</v>
      </c>
      <c r="S181" s="9"/>
      <c r="T181" s="10">
        <f t="shared" si="32"/>
        <v>8.307460278860416</v>
      </c>
      <c r="U181" s="10">
        <f t="shared" si="35"/>
        <v>8.007912999999999</v>
      </c>
      <c r="V181" s="11">
        <f t="shared" si="36"/>
        <v>1.8359817684866386</v>
      </c>
      <c r="X181" s="11">
        <f t="shared" si="37"/>
        <v>0.9789700082129396</v>
      </c>
      <c r="Y181">
        <f t="shared" si="33"/>
        <v>0.20726895119418481</v>
      </c>
      <c r="Z181">
        <v>971</v>
      </c>
      <c r="AA181" t="s">
        <v>73</v>
      </c>
    </row>
    <row r="182" spans="1:27" ht="12.75">
      <c r="A182" s="3" t="s">
        <v>135</v>
      </c>
      <c r="B182">
        <v>14</v>
      </c>
      <c r="C182">
        <v>724</v>
      </c>
      <c r="D182">
        <v>6.9</v>
      </c>
      <c r="E182">
        <v>1.2</v>
      </c>
      <c r="F182">
        <v>350</v>
      </c>
      <c r="G182">
        <v>20</v>
      </c>
      <c r="H182">
        <v>158</v>
      </c>
      <c r="I182">
        <v>1050</v>
      </c>
      <c r="K182" s="7">
        <f t="shared" si="34"/>
        <v>0.6986</v>
      </c>
      <c r="L182" s="13">
        <f t="shared" si="28"/>
        <v>31.493999999999996</v>
      </c>
      <c r="M182" s="8">
        <f t="shared" si="29"/>
        <v>0.17646156206843644</v>
      </c>
      <c r="N182" s="9">
        <f t="shared" si="38"/>
        <v>0.098712</v>
      </c>
      <c r="O182" s="9"/>
      <c r="P182" s="7">
        <f t="shared" si="30"/>
        <v>5.7364999999999995</v>
      </c>
      <c r="Q182" s="9">
        <f t="shared" si="31"/>
        <v>4.45718</v>
      </c>
      <c r="R182" s="9">
        <f t="shared" si="39"/>
        <v>21.861</v>
      </c>
      <c r="S182" s="9"/>
      <c r="T182" s="10">
        <f t="shared" si="32"/>
        <v>32.46777356206844</v>
      </c>
      <c r="U182" s="10">
        <f t="shared" si="35"/>
        <v>32.054680000000005</v>
      </c>
      <c r="V182" s="11">
        <f t="shared" si="36"/>
        <v>0.6402322591019426</v>
      </c>
      <c r="X182" s="11">
        <f t="shared" si="37"/>
        <v>0.876021315572952</v>
      </c>
      <c r="Y182">
        <f t="shared" si="33"/>
        <v>0.03096686111455877</v>
      </c>
      <c r="Z182">
        <v>3450</v>
      </c>
      <c r="AA182" t="s">
        <v>73</v>
      </c>
    </row>
    <row r="183" spans="1:27" ht="12.75">
      <c r="A183" s="3" t="s">
        <v>136</v>
      </c>
      <c r="B183">
        <v>6</v>
      </c>
      <c r="C183">
        <v>147</v>
      </c>
      <c r="D183">
        <v>2.8</v>
      </c>
      <c r="E183">
        <v>1.7</v>
      </c>
      <c r="F183">
        <v>247</v>
      </c>
      <c r="G183">
        <v>2</v>
      </c>
      <c r="H183">
        <v>9.6</v>
      </c>
      <c r="I183">
        <v>124</v>
      </c>
      <c r="K183" s="7">
        <f t="shared" si="34"/>
        <v>0.2994</v>
      </c>
      <c r="L183" s="13">
        <f t="shared" si="28"/>
        <v>6.3945</v>
      </c>
      <c r="M183" s="8">
        <f t="shared" si="29"/>
        <v>0.0716075904045829</v>
      </c>
      <c r="N183" s="9">
        <f t="shared" si="38"/>
        <v>0.139842</v>
      </c>
      <c r="O183" s="9"/>
      <c r="P183" s="7">
        <f t="shared" si="30"/>
        <v>4.04833</v>
      </c>
      <c r="Q183" s="9">
        <f t="shared" si="31"/>
        <v>0.270816</v>
      </c>
      <c r="R183" s="9">
        <f t="shared" si="39"/>
        <v>2.5816800000000004</v>
      </c>
      <c r="S183" s="9"/>
      <c r="T183" s="10">
        <f t="shared" si="32"/>
        <v>6.905349590404583</v>
      </c>
      <c r="U183" s="10">
        <f t="shared" si="35"/>
        <v>6.900826</v>
      </c>
      <c r="V183" s="11">
        <f t="shared" si="36"/>
        <v>0.032764978070587265</v>
      </c>
      <c r="X183" s="11">
        <f t="shared" si="37"/>
        <v>0.9593693682340042</v>
      </c>
      <c r="Y183">
        <f t="shared" si="33"/>
        <v>0.10391936357199383</v>
      </c>
      <c r="Z183">
        <v>812</v>
      </c>
      <c r="AA183" t="s">
        <v>73</v>
      </c>
    </row>
    <row r="184" spans="1:27" ht="12.75">
      <c r="A184" s="3">
        <v>384</v>
      </c>
      <c r="B184">
        <v>3.1</v>
      </c>
      <c r="C184">
        <v>1120</v>
      </c>
      <c r="D184">
        <v>5.1</v>
      </c>
      <c r="E184">
        <v>1.8</v>
      </c>
      <c r="F184">
        <v>194</v>
      </c>
      <c r="G184">
        <v>85</v>
      </c>
      <c r="H184">
        <v>76</v>
      </c>
      <c r="I184">
        <v>1940</v>
      </c>
      <c r="K184" s="7">
        <f t="shared" si="34"/>
        <v>0.15469</v>
      </c>
      <c r="L184" s="13">
        <f t="shared" si="28"/>
        <v>48.72</v>
      </c>
      <c r="M184" s="8">
        <f t="shared" si="29"/>
        <v>0.1304281110940617</v>
      </c>
      <c r="N184" s="9">
        <f t="shared" si="38"/>
        <v>0.148068</v>
      </c>
      <c r="O184" s="9"/>
      <c r="P184" s="7">
        <f t="shared" si="30"/>
        <v>3.1796599999999997</v>
      </c>
      <c r="Q184" s="9">
        <f t="shared" si="31"/>
        <v>2.14396</v>
      </c>
      <c r="R184" s="9">
        <f t="shared" si="39"/>
        <v>40.390800000000006</v>
      </c>
      <c r="S184" s="9"/>
      <c r="T184" s="10">
        <f t="shared" si="32"/>
        <v>49.153186111094065</v>
      </c>
      <c r="U184" s="10">
        <f t="shared" si="35"/>
        <v>45.714420000000004</v>
      </c>
      <c r="V184" s="11">
        <f t="shared" si="36"/>
        <v>3.6248054020327207</v>
      </c>
      <c r="X184" s="11">
        <f t="shared" si="37"/>
        <v>0.957849133256632</v>
      </c>
      <c r="Y184">
        <f t="shared" si="33"/>
        <v>0.0038152208790669436</v>
      </c>
      <c r="Z184">
        <v>1320</v>
      </c>
      <c r="AA184" t="s">
        <v>73</v>
      </c>
    </row>
    <row r="185" spans="1:27" ht="12.75">
      <c r="A185" s="3">
        <v>891</v>
      </c>
      <c r="B185">
        <v>12</v>
      </c>
      <c r="C185">
        <v>310</v>
      </c>
      <c r="D185">
        <v>2.7</v>
      </c>
      <c r="E185">
        <v>2.1</v>
      </c>
      <c r="F185">
        <v>223</v>
      </c>
      <c r="G185">
        <v>35</v>
      </c>
      <c r="H185">
        <v>60</v>
      </c>
      <c r="I185">
        <v>380</v>
      </c>
      <c r="K185" s="7">
        <f t="shared" si="34"/>
        <v>0.5988</v>
      </c>
      <c r="L185" s="13">
        <f t="shared" si="28"/>
        <v>13.485</v>
      </c>
      <c r="M185" s="8">
        <f t="shared" si="29"/>
        <v>0.06905017646156208</v>
      </c>
      <c r="N185" s="9">
        <f t="shared" si="38"/>
        <v>0.172746</v>
      </c>
      <c r="O185" s="9"/>
      <c r="P185" s="7">
        <f t="shared" si="30"/>
        <v>3.6549699999999996</v>
      </c>
      <c r="Q185" s="9">
        <f t="shared" si="31"/>
        <v>1.6925999999999999</v>
      </c>
      <c r="R185" s="9">
        <f t="shared" si="39"/>
        <v>7.911600000000001</v>
      </c>
      <c r="S185" s="9"/>
      <c r="T185" s="10">
        <f t="shared" si="32"/>
        <v>14.325596176461563</v>
      </c>
      <c r="U185" s="10">
        <f t="shared" si="35"/>
        <v>13.259170000000001</v>
      </c>
      <c r="V185" s="11">
        <f t="shared" si="36"/>
        <v>3.865996795621044</v>
      </c>
      <c r="X185" s="11">
        <f t="shared" si="37"/>
        <v>0.8884803921568627</v>
      </c>
      <c r="Y185">
        <f t="shared" si="33"/>
        <v>0.070360970107163</v>
      </c>
      <c r="Z185">
        <v>2148</v>
      </c>
      <c r="AA185" t="s">
        <v>73</v>
      </c>
    </row>
    <row r="186" spans="1:27" ht="12.75">
      <c r="A186" s="3" t="s">
        <v>137</v>
      </c>
      <c r="B186">
        <v>9.5</v>
      </c>
      <c r="C186">
        <v>718</v>
      </c>
      <c r="D186">
        <v>3.2</v>
      </c>
      <c r="E186">
        <v>2.1</v>
      </c>
      <c r="F186">
        <v>308</v>
      </c>
      <c r="G186">
        <v>0</v>
      </c>
      <c r="H186">
        <v>42</v>
      </c>
      <c r="I186">
        <v>1250</v>
      </c>
      <c r="K186" s="7">
        <f t="shared" si="34"/>
        <v>0.47404999999999997</v>
      </c>
      <c r="L186" s="13">
        <f t="shared" si="28"/>
        <v>31.232999999999997</v>
      </c>
      <c r="M186" s="8">
        <f t="shared" si="29"/>
        <v>0.08183724617666617</v>
      </c>
      <c r="N186" s="9">
        <f t="shared" si="38"/>
        <v>0.172746</v>
      </c>
      <c r="O186" s="9"/>
      <c r="P186" s="7">
        <f t="shared" si="30"/>
        <v>5.048119999999999</v>
      </c>
      <c r="Q186" s="9">
        <f t="shared" si="31"/>
        <v>1.18482</v>
      </c>
      <c r="R186" s="9">
        <f t="shared" si="39"/>
        <v>26.025000000000002</v>
      </c>
      <c r="S186" s="9"/>
      <c r="T186" s="10">
        <f t="shared" si="32"/>
        <v>31.96163324617666</v>
      </c>
      <c r="U186" s="10">
        <f t="shared" si="35"/>
        <v>32.257940000000005</v>
      </c>
      <c r="V186" s="11">
        <f t="shared" si="36"/>
        <v>-0.4613963295699498</v>
      </c>
      <c r="X186" s="11">
        <f t="shared" si="37"/>
        <v>0.9634515831107705</v>
      </c>
      <c r="Y186">
        <f t="shared" si="33"/>
        <v>0.017889320560548396</v>
      </c>
      <c r="Z186">
        <v>1251</v>
      </c>
      <c r="AA186" t="s">
        <v>73</v>
      </c>
    </row>
    <row r="187" spans="1:27" ht="12.75">
      <c r="A187" s="3" t="s">
        <v>138</v>
      </c>
      <c r="B187">
        <v>11</v>
      </c>
      <c r="C187">
        <v>369</v>
      </c>
      <c r="D187">
        <v>5.6</v>
      </c>
      <c r="E187">
        <v>3</v>
      </c>
      <c r="F187">
        <v>304</v>
      </c>
      <c r="G187">
        <v>47</v>
      </c>
      <c r="H187">
        <v>180</v>
      </c>
      <c r="I187">
        <v>262</v>
      </c>
      <c r="K187" s="7">
        <f t="shared" si="34"/>
        <v>0.5488999999999999</v>
      </c>
      <c r="L187" s="13">
        <f t="shared" si="28"/>
        <v>16.051499999999997</v>
      </c>
      <c r="M187" s="8">
        <f t="shared" si="29"/>
        <v>0.1432151808091658</v>
      </c>
      <c r="N187" s="9">
        <f t="shared" si="38"/>
        <v>0.24678</v>
      </c>
      <c r="O187" s="9"/>
      <c r="P187" s="7">
        <f t="shared" si="30"/>
        <v>4.982559999999999</v>
      </c>
      <c r="Q187" s="9">
        <f t="shared" si="31"/>
        <v>5.0778</v>
      </c>
      <c r="R187" s="9">
        <f t="shared" si="39"/>
        <v>5.454840000000001</v>
      </c>
      <c r="S187" s="9"/>
      <c r="T187" s="10">
        <f t="shared" si="32"/>
        <v>16.990395180809163</v>
      </c>
      <c r="U187" s="10">
        <f t="shared" si="35"/>
        <v>15.5152</v>
      </c>
      <c r="V187" s="11">
        <f t="shared" si="36"/>
        <v>4.53828078705692</v>
      </c>
      <c r="X187" s="11">
        <f t="shared" si="37"/>
        <v>0.7596796865016825</v>
      </c>
      <c r="Y187">
        <f t="shared" si="33"/>
        <v>0.09142634424542034</v>
      </c>
      <c r="Z187">
        <v>3450</v>
      </c>
      <c r="AA187" t="s">
        <v>73</v>
      </c>
    </row>
    <row r="188" spans="1:27" ht="12.75">
      <c r="A188" s="3">
        <v>903</v>
      </c>
      <c r="B188">
        <v>14</v>
      </c>
      <c r="C188">
        <v>226</v>
      </c>
      <c r="D188">
        <v>2.9</v>
      </c>
      <c r="E188">
        <v>3.8</v>
      </c>
      <c r="F188">
        <v>271</v>
      </c>
      <c r="G188">
        <v>0</v>
      </c>
      <c r="H188">
        <v>20</v>
      </c>
      <c r="I188">
        <v>366</v>
      </c>
      <c r="K188" s="7">
        <f t="shared" si="34"/>
        <v>0.6986</v>
      </c>
      <c r="L188" s="13">
        <f t="shared" si="28"/>
        <v>9.831</v>
      </c>
      <c r="M188" s="8">
        <f t="shared" si="29"/>
        <v>0.07416500434760372</v>
      </c>
      <c r="N188" s="9">
        <f t="shared" si="38"/>
        <v>0.312588</v>
      </c>
      <c r="O188" s="9"/>
      <c r="P188" s="7">
        <f t="shared" si="30"/>
        <v>4.4416899999999995</v>
      </c>
      <c r="Q188" s="9">
        <f t="shared" si="31"/>
        <v>0.5642</v>
      </c>
      <c r="R188" s="9">
        <f t="shared" si="39"/>
        <v>7.620120000000001</v>
      </c>
      <c r="S188" s="9"/>
      <c r="T188" s="10">
        <f t="shared" si="32"/>
        <v>10.916353004347604</v>
      </c>
      <c r="U188" s="10">
        <f t="shared" si="35"/>
        <v>12.62601</v>
      </c>
      <c r="V188" s="11">
        <f t="shared" si="36"/>
        <v>-7.262045000906118</v>
      </c>
      <c r="X188" s="11">
        <f t="shared" si="37"/>
        <v>0.9457249499769125</v>
      </c>
      <c r="Y188">
        <f t="shared" si="33"/>
        <v>0.08397926604092937</v>
      </c>
      <c r="Z188">
        <v>2882</v>
      </c>
      <c r="AA188" t="s">
        <v>73</v>
      </c>
    </row>
    <row r="189" spans="1:27" ht="12.75">
      <c r="A189" s="3">
        <v>748</v>
      </c>
      <c r="B189">
        <v>9.5</v>
      </c>
      <c r="C189">
        <v>348</v>
      </c>
      <c r="D189">
        <v>2.1</v>
      </c>
      <c r="E189">
        <v>4</v>
      </c>
      <c r="F189">
        <v>329</v>
      </c>
      <c r="G189">
        <v>7</v>
      </c>
      <c r="H189">
        <v>20</v>
      </c>
      <c r="I189">
        <v>468</v>
      </c>
      <c r="K189" s="7">
        <f t="shared" si="34"/>
        <v>0.47404999999999997</v>
      </c>
      <c r="L189" s="13">
        <f t="shared" si="28"/>
        <v>15.137999999999998</v>
      </c>
      <c r="M189" s="8">
        <f t="shared" si="29"/>
        <v>0.05370569280343718</v>
      </c>
      <c r="N189" s="9">
        <f t="shared" si="38"/>
        <v>0.32904</v>
      </c>
      <c r="O189" s="9"/>
      <c r="P189" s="7">
        <f t="shared" si="30"/>
        <v>5.392309999999999</v>
      </c>
      <c r="Q189" s="9">
        <f t="shared" si="31"/>
        <v>0.5642</v>
      </c>
      <c r="R189" s="9">
        <f t="shared" si="39"/>
        <v>9.74376</v>
      </c>
      <c r="S189" s="9"/>
      <c r="T189" s="10">
        <f t="shared" si="32"/>
        <v>15.994795692803436</v>
      </c>
      <c r="U189" s="10">
        <f t="shared" si="35"/>
        <v>15.70027</v>
      </c>
      <c r="V189" s="11">
        <f t="shared" si="36"/>
        <v>0.9292477752154021</v>
      </c>
      <c r="X189" s="11">
        <f t="shared" si="37"/>
        <v>0.9640687292226567</v>
      </c>
      <c r="Y189">
        <f t="shared" si="33"/>
        <v>0.04639448179208656</v>
      </c>
      <c r="Z189">
        <v>1980</v>
      </c>
      <c r="AA189" t="s">
        <v>73</v>
      </c>
    </row>
    <row r="190" spans="1:27" ht="12.75">
      <c r="A190" s="3">
        <v>825</v>
      </c>
      <c r="B190">
        <v>9.4</v>
      </c>
      <c r="C190">
        <v>365</v>
      </c>
      <c r="D190">
        <v>3.2</v>
      </c>
      <c r="E190">
        <v>5</v>
      </c>
      <c r="F190">
        <v>276</v>
      </c>
      <c r="G190">
        <v>0</v>
      </c>
      <c r="H190">
        <v>12</v>
      </c>
      <c r="I190">
        <v>563</v>
      </c>
      <c r="K190" s="7">
        <f t="shared" si="34"/>
        <v>0.46906000000000003</v>
      </c>
      <c r="L190" s="13">
        <f t="shared" si="28"/>
        <v>15.8775</v>
      </c>
      <c r="M190" s="8">
        <f t="shared" si="29"/>
        <v>0.08183724617666617</v>
      </c>
      <c r="N190" s="9">
        <f t="shared" si="38"/>
        <v>0.4113</v>
      </c>
      <c r="O190" s="9"/>
      <c r="P190" s="7">
        <f t="shared" si="30"/>
        <v>4.523639999999999</v>
      </c>
      <c r="Q190" s="9">
        <f t="shared" si="31"/>
        <v>0.33852</v>
      </c>
      <c r="R190" s="9">
        <f t="shared" si="39"/>
        <v>11.721660000000002</v>
      </c>
      <c r="S190" s="9"/>
      <c r="T190" s="10">
        <f t="shared" si="32"/>
        <v>16.839697246176666</v>
      </c>
      <c r="U190" s="10">
        <f t="shared" si="35"/>
        <v>16.583820000000003</v>
      </c>
      <c r="V190" s="11">
        <f t="shared" si="36"/>
        <v>0.7655605012842651</v>
      </c>
      <c r="X190" s="11">
        <f t="shared" si="37"/>
        <v>0.9791243474046035</v>
      </c>
      <c r="Y190">
        <f t="shared" si="33"/>
        <v>0.03847680858882822</v>
      </c>
      <c r="Z190">
        <v>1390</v>
      </c>
      <c r="AA190" t="s">
        <v>73</v>
      </c>
    </row>
    <row r="191" spans="1:27" ht="12.75">
      <c r="A191" s="3">
        <v>61</v>
      </c>
      <c r="B191">
        <v>17</v>
      </c>
      <c r="C191">
        <v>270</v>
      </c>
      <c r="D191">
        <v>2.8</v>
      </c>
      <c r="E191">
        <v>5.7</v>
      </c>
      <c r="F191">
        <v>228</v>
      </c>
      <c r="G191">
        <v>0</v>
      </c>
      <c r="H191">
        <v>7.9</v>
      </c>
      <c r="I191">
        <v>450</v>
      </c>
      <c r="K191" s="7">
        <f t="shared" si="34"/>
        <v>0.8483</v>
      </c>
      <c r="L191" s="13">
        <f t="shared" si="28"/>
        <v>11.745</v>
      </c>
      <c r="M191" s="8">
        <f t="shared" si="29"/>
        <v>0.0716075904045829</v>
      </c>
      <c r="N191" s="9">
        <f t="shared" si="38"/>
        <v>0.468882</v>
      </c>
      <c r="O191" s="9"/>
      <c r="P191" s="7">
        <f t="shared" si="30"/>
        <v>3.7369199999999996</v>
      </c>
      <c r="Q191" s="9">
        <f t="shared" si="31"/>
        <v>0.222859</v>
      </c>
      <c r="R191" s="9">
        <f t="shared" si="39"/>
        <v>9.369000000000002</v>
      </c>
      <c r="S191" s="9"/>
      <c r="T191" s="10">
        <f t="shared" si="32"/>
        <v>13.133789590404582</v>
      </c>
      <c r="U191" s="10">
        <f t="shared" si="35"/>
        <v>13.328779</v>
      </c>
      <c r="V191" s="11">
        <f t="shared" si="36"/>
        <v>-0.7368498977311008</v>
      </c>
      <c r="X191" s="11">
        <f t="shared" si="37"/>
        <v>0.981378540639558</v>
      </c>
      <c r="Y191">
        <f t="shared" si="33"/>
        <v>0.08302584831609133</v>
      </c>
      <c r="Z191">
        <v>1154</v>
      </c>
      <c r="AA191" t="s">
        <v>73</v>
      </c>
    </row>
    <row r="192" spans="1:27" ht="12.75">
      <c r="A192" s="3" t="s">
        <v>139</v>
      </c>
      <c r="B192">
        <v>40</v>
      </c>
      <c r="C192">
        <v>1000</v>
      </c>
      <c r="D192">
        <v>7.2</v>
      </c>
      <c r="E192">
        <v>6.1</v>
      </c>
      <c r="F192">
        <v>144</v>
      </c>
      <c r="G192">
        <v>0</v>
      </c>
      <c r="H192">
        <v>230</v>
      </c>
      <c r="I192">
        <v>1780</v>
      </c>
      <c r="K192" s="7">
        <f t="shared" si="34"/>
        <v>1.996</v>
      </c>
      <c r="L192" s="13">
        <f t="shared" si="28"/>
        <v>43.5</v>
      </c>
      <c r="M192" s="8">
        <f t="shared" si="29"/>
        <v>0.1841338038974989</v>
      </c>
      <c r="N192" s="9">
        <f t="shared" si="38"/>
        <v>0.501786</v>
      </c>
      <c r="O192" s="9"/>
      <c r="P192" s="7">
        <f t="shared" si="30"/>
        <v>2.3601599999999996</v>
      </c>
      <c r="Q192" s="9">
        <f t="shared" si="31"/>
        <v>6.4883</v>
      </c>
      <c r="R192" s="9">
        <f t="shared" si="39"/>
        <v>37.0596</v>
      </c>
      <c r="S192" s="9"/>
      <c r="T192" s="10">
        <f t="shared" si="32"/>
        <v>46.18191980389751</v>
      </c>
      <c r="U192" s="10">
        <f t="shared" si="35"/>
        <v>45.908060000000006</v>
      </c>
      <c r="V192" s="11">
        <f t="shared" si="36"/>
        <v>0.2973828471682549</v>
      </c>
      <c r="X192" s="11">
        <f t="shared" si="37"/>
        <v>0.8702036276488698</v>
      </c>
      <c r="Y192">
        <f t="shared" si="33"/>
        <v>0.05110662747467712</v>
      </c>
      <c r="Z192">
        <v>3450</v>
      </c>
      <c r="AA192" t="s">
        <v>73</v>
      </c>
    </row>
    <row r="193" spans="1:27" ht="12.75">
      <c r="A193" s="3" t="s">
        <v>140</v>
      </c>
      <c r="B193">
        <v>42</v>
      </c>
      <c r="C193">
        <v>87</v>
      </c>
      <c r="D193">
        <v>7.7</v>
      </c>
      <c r="E193">
        <v>8.5</v>
      </c>
      <c r="F193">
        <v>254</v>
      </c>
      <c r="G193">
        <v>0</v>
      </c>
      <c r="H193">
        <v>6</v>
      </c>
      <c r="I193">
        <v>120</v>
      </c>
      <c r="K193" s="7">
        <f t="shared" si="34"/>
        <v>2.0958</v>
      </c>
      <c r="L193" s="13">
        <f t="shared" si="28"/>
        <v>3.7844999999999995</v>
      </c>
      <c r="M193" s="8">
        <f t="shared" si="29"/>
        <v>0.19692087361260296</v>
      </c>
      <c r="N193" s="9">
        <f t="shared" si="38"/>
        <v>0.69921</v>
      </c>
      <c r="O193" s="9"/>
      <c r="P193" s="7">
        <f t="shared" si="30"/>
        <v>4.16306</v>
      </c>
      <c r="Q193" s="9">
        <f t="shared" si="31"/>
        <v>0.16926</v>
      </c>
      <c r="R193" s="9">
        <f t="shared" si="39"/>
        <v>2.4984</v>
      </c>
      <c r="S193" s="9"/>
      <c r="T193" s="10">
        <f t="shared" si="32"/>
        <v>6.776430873612603</v>
      </c>
      <c r="U193" s="10">
        <f t="shared" si="35"/>
        <v>6.83072</v>
      </c>
      <c r="V193" s="11">
        <f t="shared" si="36"/>
        <v>-0.3989749719956171</v>
      </c>
      <c r="X193" s="11">
        <f t="shared" si="37"/>
        <v>0.9571901177613209</v>
      </c>
      <c r="Y193">
        <f t="shared" si="33"/>
        <v>0.45618388402768706</v>
      </c>
      <c r="Z193">
        <v>3450</v>
      </c>
      <c r="AA193" t="s">
        <v>73</v>
      </c>
    </row>
    <row r="194" spans="1:27" ht="12.75">
      <c r="A194" s="3" t="s">
        <v>141</v>
      </c>
      <c r="B194">
        <v>37</v>
      </c>
      <c r="C194">
        <v>300</v>
      </c>
      <c r="D194">
        <v>5</v>
      </c>
      <c r="E194">
        <v>8.9</v>
      </c>
      <c r="F194">
        <v>290</v>
      </c>
      <c r="H194">
        <v>98</v>
      </c>
      <c r="I194">
        <v>410</v>
      </c>
      <c r="K194" s="7">
        <f t="shared" si="34"/>
        <v>1.8463</v>
      </c>
      <c r="L194" s="13">
        <f aca="true" t="shared" si="40" ref="L194:L257">N(C194)*0.0435</f>
        <v>13.049999999999999</v>
      </c>
      <c r="M194" s="8">
        <f aca="true" t="shared" si="41" ref="M194:M257">D194*(1/39.102)</f>
        <v>0.12787069715104088</v>
      </c>
      <c r="N194" s="9">
        <f t="shared" si="38"/>
        <v>0.732114</v>
      </c>
      <c r="O194" s="9"/>
      <c r="P194" s="7">
        <f aca="true" t="shared" si="42" ref="P194:P257">(N(F194)*0.01639)</f>
        <v>4.7531</v>
      </c>
      <c r="Q194" s="9">
        <f aca="true" t="shared" si="43" ref="Q194:Q257">N(H194)*0.02821</f>
        <v>2.76458</v>
      </c>
      <c r="R194" s="9">
        <f t="shared" si="39"/>
        <v>8.536200000000001</v>
      </c>
      <c r="S194" s="9"/>
      <c r="T194" s="10">
        <f aca="true" t="shared" si="44" ref="T194:T257">SUM(K194:N194)</f>
        <v>15.756284697151038</v>
      </c>
      <c r="U194" s="10">
        <f t="shared" si="35"/>
        <v>16.05388</v>
      </c>
      <c r="V194" s="11">
        <f t="shared" si="36"/>
        <v>-0.9355352469319794</v>
      </c>
      <c r="X194" s="11">
        <f t="shared" si="37"/>
        <v>0.8251878962324639</v>
      </c>
      <c r="Y194">
        <f aca="true" t="shared" si="45" ref="Y194:Y257">K194/(K194+R194)</f>
        <v>0.1778280760895738</v>
      </c>
      <c r="Z194">
        <v>3217</v>
      </c>
      <c r="AA194" t="s">
        <v>73</v>
      </c>
    </row>
    <row r="195" spans="1:27" ht="12.75">
      <c r="A195" s="3" t="s">
        <v>142</v>
      </c>
      <c r="B195">
        <v>46</v>
      </c>
      <c r="C195">
        <v>240</v>
      </c>
      <c r="D195">
        <v>6</v>
      </c>
      <c r="E195">
        <v>9.5</v>
      </c>
      <c r="F195">
        <v>280</v>
      </c>
      <c r="H195">
        <v>86</v>
      </c>
      <c r="I195">
        <v>330</v>
      </c>
      <c r="K195" s="7">
        <f aca="true" t="shared" si="46" ref="K195:K258">B195*0.0499</f>
        <v>2.2954</v>
      </c>
      <c r="L195" s="13">
        <f t="shared" si="40"/>
        <v>10.44</v>
      </c>
      <c r="M195" s="8">
        <f t="shared" si="41"/>
        <v>0.15344483658124908</v>
      </c>
      <c r="N195" s="9">
        <f t="shared" si="38"/>
        <v>0.78147</v>
      </c>
      <c r="O195" s="9"/>
      <c r="P195" s="7">
        <f t="shared" si="42"/>
        <v>4.5892</v>
      </c>
      <c r="Q195" s="9">
        <f t="shared" si="43"/>
        <v>2.42606</v>
      </c>
      <c r="R195" s="9">
        <f t="shared" si="39"/>
        <v>6.8706000000000005</v>
      </c>
      <c r="S195" s="9"/>
      <c r="T195" s="10">
        <f t="shared" si="44"/>
        <v>13.670314836581248</v>
      </c>
      <c r="U195" s="10">
        <f aca="true" t="shared" si="47" ref="U195:U258">SUM(P195:R195)</f>
        <v>13.885860000000001</v>
      </c>
      <c r="V195" s="11">
        <f aca="true" t="shared" si="48" ref="V195:V258">+((T195-U195)/(T195+U195))*100</f>
        <v>-0.7822027719631583</v>
      </c>
      <c r="X195" s="11">
        <f aca="true" t="shared" si="49" ref="X195:X258">+L195/(L195+Q195)</f>
        <v>0.811437223205861</v>
      </c>
      <c r="Y195">
        <f t="shared" si="45"/>
        <v>0.25042548548985377</v>
      </c>
      <c r="Z195">
        <v>3217</v>
      </c>
      <c r="AA195" t="s">
        <v>73</v>
      </c>
    </row>
    <row r="196" spans="1:27" ht="12.75">
      <c r="A196" s="3" t="s">
        <v>143</v>
      </c>
      <c r="B196">
        <v>19</v>
      </c>
      <c r="C196">
        <v>230</v>
      </c>
      <c r="D196">
        <v>2.4</v>
      </c>
      <c r="E196">
        <v>12</v>
      </c>
      <c r="F196">
        <v>236</v>
      </c>
      <c r="G196">
        <v>0</v>
      </c>
      <c r="H196">
        <v>7.3</v>
      </c>
      <c r="I196">
        <v>400</v>
      </c>
      <c r="K196" s="7">
        <f t="shared" si="46"/>
        <v>0.9480999999999999</v>
      </c>
      <c r="L196" s="13">
        <f t="shared" si="40"/>
        <v>10.004999999999999</v>
      </c>
      <c r="M196" s="8">
        <f t="shared" si="41"/>
        <v>0.061377934632499624</v>
      </c>
      <c r="N196" s="9">
        <f t="shared" si="38"/>
        <v>0.98712</v>
      </c>
      <c r="O196" s="9"/>
      <c r="P196" s="7">
        <f t="shared" si="42"/>
        <v>3.8680399999999997</v>
      </c>
      <c r="Q196" s="9">
        <f t="shared" si="43"/>
        <v>0.20593299999999998</v>
      </c>
      <c r="R196" s="9">
        <f t="shared" si="39"/>
        <v>8.328000000000001</v>
      </c>
      <c r="S196" s="9"/>
      <c r="T196" s="10">
        <f t="shared" si="44"/>
        <v>12.0015979346325</v>
      </c>
      <c r="U196" s="10">
        <f t="shared" si="47"/>
        <v>12.401973000000002</v>
      </c>
      <c r="V196" s="11">
        <f t="shared" si="48"/>
        <v>-1.6406413079460713</v>
      </c>
      <c r="X196" s="11">
        <f t="shared" si="49"/>
        <v>0.9798321074087941</v>
      </c>
      <c r="Y196">
        <f t="shared" si="45"/>
        <v>0.10220890244822714</v>
      </c>
      <c r="Z196">
        <v>1014</v>
      </c>
      <c r="AA196" t="s">
        <v>73</v>
      </c>
    </row>
    <row r="197" spans="1:27" ht="12.75">
      <c r="A197" s="3">
        <v>125</v>
      </c>
      <c r="B197">
        <v>56</v>
      </c>
      <c r="C197">
        <v>46</v>
      </c>
      <c r="D197">
        <v>2</v>
      </c>
      <c r="E197">
        <v>13</v>
      </c>
      <c r="F197">
        <v>260</v>
      </c>
      <c r="G197">
        <v>0</v>
      </c>
      <c r="H197">
        <v>2.4</v>
      </c>
      <c r="I197">
        <v>86</v>
      </c>
      <c r="K197" s="7">
        <f t="shared" si="46"/>
        <v>2.7944</v>
      </c>
      <c r="L197" s="13">
        <f t="shared" si="40"/>
        <v>2.001</v>
      </c>
      <c r="M197" s="8">
        <f t="shared" si="41"/>
        <v>0.051148278860416355</v>
      </c>
      <c r="N197" s="9">
        <f t="shared" si="38"/>
        <v>1.06938</v>
      </c>
      <c r="O197" s="9"/>
      <c r="P197" s="7">
        <f t="shared" si="42"/>
        <v>4.261399999999999</v>
      </c>
      <c r="Q197" s="9">
        <f t="shared" si="43"/>
        <v>0.067704</v>
      </c>
      <c r="R197" s="9">
        <f t="shared" si="39"/>
        <v>1.7905200000000001</v>
      </c>
      <c r="S197" s="9"/>
      <c r="T197" s="10">
        <f t="shared" si="44"/>
        <v>5.915928278860416</v>
      </c>
      <c r="U197" s="10">
        <f t="shared" si="47"/>
        <v>6.119623999999999</v>
      </c>
      <c r="V197" s="11">
        <f t="shared" si="48"/>
        <v>-1.6924501378915557</v>
      </c>
      <c r="X197" s="11">
        <f t="shared" si="49"/>
        <v>0.9672722632140702</v>
      </c>
      <c r="Y197">
        <f t="shared" si="45"/>
        <v>0.6094762831194437</v>
      </c>
      <c r="Z197">
        <v>894</v>
      </c>
      <c r="AA197" t="s">
        <v>73</v>
      </c>
    </row>
    <row r="198" spans="1:27" ht="12.75">
      <c r="A198" s="3" t="s">
        <v>144</v>
      </c>
      <c r="B198">
        <v>74</v>
      </c>
      <c r="C198">
        <v>37</v>
      </c>
      <c r="D198">
        <v>2</v>
      </c>
      <c r="E198">
        <v>15</v>
      </c>
      <c r="F198">
        <v>240</v>
      </c>
      <c r="G198">
        <v>7</v>
      </c>
      <c r="H198">
        <v>9.9</v>
      </c>
      <c r="I198">
        <v>95</v>
      </c>
      <c r="K198" s="7">
        <f t="shared" si="46"/>
        <v>3.6926</v>
      </c>
      <c r="L198" s="13">
        <f t="shared" si="40"/>
        <v>1.6095</v>
      </c>
      <c r="M198" s="8">
        <f t="shared" si="41"/>
        <v>0.051148278860416355</v>
      </c>
      <c r="N198" s="9">
        <f t="shared" si="38"/>
        <v>1.2339</v>
      </c>
      <c r="O198" s="9"/>
      <c r="P198" s="7">
        <f t="shared" si="42"/>
        <v>3.9335999999999998</v>
      </c>
      <c r="Q198" s="9">
        <f t="shared" si="43"/>
        <v>0.279279</v>
      </c>
      <c r="R198" s="9">
        <f t="shared" si="39"/>
        <v>1.9779000000000002</v>
      </c>
      <c r="S198" s="9"/>
      <c r="T198" s="10">
        <f t="shared" si="44"/>
        <v>6.5871482788604165</v>
      </c>
      <c r="U198" s="10">
        <f t="shared" si="47"/>
        <v>6.190779</v>
      </c>
      <c r="V198" s="11">
        <f t="shared" si="48"/>
        <v>3.101984149778055</v>
      </c>
      <c r="X198" s="11">
        <f t="shared" si="49"/>
        <v>0.8521378096643387</v>
      </c>
      <c r="Y198">
        <f t="shared" si="45"/>
        <v>0.6511947800017635</v>
      </c>
      <c r="Z198">
        <v>560</v>
      </c>
      <c r="AA198" t="s">
        <v>73</v>
      </c>
    </row>
    <row r="199" spans="1:27" ht="12.75">
      <c r="A199" s="3">
        <v>123</v>
      </c>
      <c r="B199">
        <v>92</v>
      </c>
      <c r="C199">
        <v>36</v>
      </c>
      <c r="D199">
        <v>2</v>
      </c>
      <c r="E199">
        <v>17</v>
      </c>
      <c r="F199">
        <v>260</v>
      </c>
      <c r="G199">
        <v>0</v>
      </c>
      <c r="H199">
        <v>7.1</v>
      </c>
      <c r="I199">
        <v>140</v>
      </c>
      <c r="K199" s="7">
        <f t="shared" si="46"/>
        <v>4.5908</v>
      </c>
      <c r="L199" s="13">
        <f t="shared" si="40"/>
        <v>1.5659999999999998</v>
      </c>
      <c r="M199" s="8">
        <f t="shared" si="41"/>
        <v>0.051148278860416355</v>
      </c>
      <c r="N199" s="9">
        <f t="shared" si="38"/>
        <v>1.39842</v>
      </c>
      <c r="O199" s="9"/>
      <c r="P199" s="7">
        <f t="shared" si="42"/>
        <v>4.261399999999999</v>
      </c>
      <c r="Q199" s="9">
        <f t="shared" si="43"/>
        <v>0.20029099999999997</v>
      </c>
      <c r="R199" s="9">
        <f t="shared" si="39"/>
        <v>2.9148</v>
      </c>
      <c r="S199" s="9"/>
      <c r="T199" s="10">
        <f t="shared" si="44"/>
        <v>7.606368278860415</v>
      </c>
      <c r="U199" s="10">
        <f t="shared" si="47"/>
        <v>7.376491</v>
      </c>
      <c r="V199" s="11">
        <f t="shared" si="48"/>
        <v>1.5342684235495274</v>
      </c>
      <c r="X199" s="11">
        <f t="shared" si="49"/>
        <v>0.8866036230723023</v>
      </c>
      <c r="Y199">
        <f t="shared" si="45"/>
        <v>0.6116499680238755</v>
      </c>
      <c r="Z199">
        <v>1680</v>
      </c>
      <c r="AA199" t="s">
        <v>73</v>
      </c>
    </row>
    <row r="200" spans="1:27" ht="12.75">
      <c r="A200" s="3">
        <v>796</v>
      </c>
      <c r="B200">
        <v>83</v>
      </c>
      <c r="C200">
        <v>38</v>
      </c>
      <c r="D200">
        <v>5</v>
      </c>
      <c r="E200">
        <v>18</v>
      </c>
      <c r="F200">
        <v>190</v>
      </c>
      <c r="G200">
        <v>0</v>
      </c>
      <c r="H200">
        <v>5.3</v>
      </c>
      <c r="I200">
        <v>200</v>
      </c>
      <c r="K200" s="7">
        <f t="shared" si="46"/>
        <v>4.1417</v>
      </c>
      <c r="L200" s="13">
        <f t="shared" si="40"/>
        <v>1.6529999999999998</v>
      </c>
      <c r="M200" s="8">
        <f t="shared" si="41"/>
        <v>0.12787069715104088</v>
      </c>
      <c r="N200" s="9">
        <f t="shared" si="38"/>
        <v>1.48068</v>
      </c>
      <c r="O200" s="9"/>
      <c r="P200" s="7">
        <f t="shared" si="42"/>
        <v>3.1140999999999996</v>
      </c>
      <c r="Q200" s="9">
        <f t="shared" si="43"/>
        <v>0.14951299999999998</v>
      </c>
      <c r="R200" s="9">
        <f t="shared" si="39"/>
        <v>4.164000000000001</v>
      </c>
      <c r="S200" s="9"/>
      <c r="T200" s="10">
        <f t="shared" si="44"/>
        <v>7.403250697151041</v>
      </c>
      <c r="U200" s="10">
        <f t="shared" si="47"/>
        <v>7.427613</v>
      </c>
      <c r="V200" s="11">
        <f t="shared" si="48"/>
        <v>-0.16426759321939663</v>
      </c>
      <c r="X200" s="11">
        <f t="shared" si="49"/>
        <v>0.9170530254150733</v>
      </c>
      <c r="Y200">
        <f t="shared" si="45"/>
        <v>0.4986575484305958</v>
      </c>
      <c r="Z200">
        <v>265</v>
      </c>
      <c r="AA200" t="s">
        <v>73</v>
      </c>
    </row>
    <row r="201" spans="1:27" ht="12.75">
      <c r="A201" s="3" t="s">
        <v>145</v>
      </c>
      <c r="B201">
        <v>100</v>
      </c>
      <c r="C201">
        <v>11</v>
      </c>
      <c r="D201">
        <v>1</v>
      </c>
      <c r="E201">
        <v>21</v>
      </c>
      <c r="F201">
        <v>220</v>
      </c>
      <c r="G201">
        <v>0</v>
      </c>
      <c r="H201">
        <v>6.4</v>
      </c>
      <c r="I201">
        <v>150</v>
      </c>
      <c r="K201" s="7">
        <f t="shared" si="46"/>
        <v>4.99</v>
      </c>
      <c r="L201" s="13">
        <f t="shared" si="40"/>
        <v>0.4785</v>
      </c>
      <c r="M201" s="8">
        <f t="shared" si="41"/>
        <v>0.025574139430208177</v>
      </c>
      <c r="N201" s="9">
        <f t="shared" si="38"/>
        <v>1.72746</v>
      </c>
      <c r="O201" s="9"/>
      <c r="P201" s="7">
        <f t="shared" si="42"/>
        <v>3.6057999999999995</v>
      </c>
      <c r="Q201" s="9">
        <f t="shared" si="43"/>
        <v>0.180544</v>
      </c>
      <c r="R201" s="9">
        <f t="shared" si="39"/>
        <v>3.123</v>
      </c>
      <c r="S201" s="9"/>
      <c r="T201" s="10">
        <f t="shared" si="44"/>
        <v>7.221534139430209</v>
      </c>
      <c r="U201" s="10">
        <f t="shared" si="47"/>
        <v>6.909343999999999</v>
      </c>
      <c r="V201" s="11">
        <f t="shared" si="48"/>
        <v>2.2092762838219344</v>
      </c>
      <c r="X201" s="11">
        <f t="shared" si="49"/>
        <v>0.7260516748502376</v>
      </c>
      <c r="Y201">
        <f t="shared" si="45"/>
        <v>0.6150622457783804</v>
      </c>
      <c r="Z201">
        <v>1390</v>
      </c>
      <c r="AA201" t="s">
        <v>73</v>
      </c>
    </row>
    <row r="202" spans="1:27" ht="12.75">
      <c r="A202" s="3" t="s">
        <v>146</v>
      </c>
      <c r="B202">
        <v>48</v>
      </c>
      <c r="C202">
        <v>180</v>
      </c>
      <c r="D202">
        <v>2</v>
      </c>
      <c r="E202">
        <v>21</v>
      </c>
      <c r="F202">
        <v>390</v>
      </c>
      <c r="G202">
        <v>0</v>
      </c>
      <c r="H202">
        <v>15</v>
      </c>
      <c r="I202">
        <v>270</v>
      </c>
      <c r="K202" s="7">
        <f t="shared" si="46"/>
        <v>2.3952</v>
      </c>
      <c r="L202" s="13">
        <f t="shared" si="40"/>
        <v>7.829999999999999</v>
      </c>
      <c r="M202" s="8">
        <f t="shared" si="41"/>
        <v>0.051148278860416355</v>
      </c>
      <c r="N202" s="9">
        <f t="shared" si="38"/>
        <v>1.72746</v>
      </c>
      <c r="O202" s="9"/>
      <c r="P202" s="7">
        <f t="shared" si="42"/>
        <v>6.392099999999999</v>
      </c>
      <c r="Q202" s="9">
        <f t="shared" si="43"/>
        <v>0.42314999999999997</v>
      </c>
      <c r="R202" s="9">
        <f t="shared" si="39"/>
        <v>5.6214</v>
      </c>
      <c r="S202" s="9"/>
      <c r="T202" s="10">
        <f t="shared" si="44"/>
        <v>12.003808278860417</v>
      </c>
      <c r="U202" s="10">
        <f t="shared" si="47"/>
        <v>12.43665</v>
      </c>
      <c r="V202" s="11">
        <f t="shared" si="48"/>
        <v>-1.7710049304352302</v>
      </c>
      <c r="X202" s="11">
        <f t="shared" si="49"/>
        <v>0.9487286672361461</v>
      </c>
      <c r="Y202">
        <f t="shared" si="45"/>
        <v>0.29878003143477283</v>
      </c>
      <c r="Z202">
        <v>2130</v>
      </c>
      <c r="AA202" t="s">
        <v>73</v>
      </c>
    </row>
    <row r="203" spans="1:27" ht="12.75">
      <c r="A203" s="3">
        <v>961</v>
      </c>
      <c r="B203">
        <v>80</v>
      </c>
      <c r="C203">
        <v>87</v>
      </c>
      <c r="D203">
        <v>5</v>
      </c>
      <c r="E203">
        <v>26</v>
      </c>
      <c r="F203">
        <v>270</v>
      </c>
      <c r="G203">
        <v>0</v>
      </c>
      <c r="H203">
        <v>8.9</v>
      </c>
      <c r="I203">
        <v>260</v>
      </c>
      <c r="K203" s="7">
        <f t="shared" si="46"/>
        <v>3.992</v>
      </c>
      <c r="L203" s="13">
        <f t="shared" si="40"/>
        <v>3.7844999999999995</v>
      </c>
      <c r="M203" s="8">
        <f t="shared" si="41"/>
        <v>0.12787069715104088</v>
      </c>
      <c r="N203" s="9">
        <f t="shared" si="38"/>
        <v>2.13876</v>
      </c>
      <c r="O203" s="9"/>
      <c r="P203" s="7">
        <f t="shared" si="42"/>
        <v>4.425299999999999</v>
      </c>
      <c r="Q203" s="9">
        <f t="shared" si="43"/>
        <v>0.251069</v>
      </c>
      <c r="R203" s="9">
        <f t="shared" si="39"/>
        <v>5.413200000000001</v>
      </c>
      <c r="S203" s="9"/>
      <c r="T203" s="10">
        <f t="shared" si="44"/>
        <v>10.04313069715104</v>
      </c>
      <c r="U203" s="10">
        <f t="shared" si="47"/>
        <v>10.089569000000001</v>
      </c>
      <c r="V203" s="11">
        <f t="shared" si="48"/>
        <v>-0.23066108146207426</v>
      </c>
      <c r="X203" s="11">
        <f t="shared" si="49"/>
        <v>0.9377859726843971</v>
      </c>
      <c r="Y203">
        <f t="shared" si="45"/>
        <v>0.42444605112065664</v>
      </c>
      <c r="Z203">
        <v>754</v>
      </c>
      <c r="AA203" t="s">
        <v>73</v>
      </c>
    </row>
    <row r="204" spans="1:27" ht="12.75">
      <c r="A204" s="3">
        <v>729</v>
      </c>
      <c r="B204">
        <v>66</v>
      </c>
      <c r="C204">
        <v>185</v>
      </c>
      <c r="D204">
        <v>3.6</v>
      </c>
      <c r="E204">
        <v>28</v>
      </c>
      <c r="F204">
        <v>434</v>
      </c>
      <c r="G204">
        <v>0</v>
      </c>
      <c r="H204">
        <v>33</v>
      </c>
      <c r="I204">
        <v>261</v>
      </c>
      <c r="K204" s="7">
        <f t="shared" si="46"/>
        <v>3.2934</v>
      </c>
      <c r="L204" s="13">
        <f t="shared" si="40"/>
        <v>8.0475</v>
      </c>
      <c r="M204" s="8">
        <f t="shared" si="41"/>
        <v>0.09206690194874945</v>
      </c>
      <c r="N204" s="9">
        <f t="shared" si="38"/>
        <v>2.30328</v>
      </c>
      <c r="O204" s="9"/>
      <c r="P204" s="7">
        <f t="shared" si="42"/>
        <v>7.1132599999999995</v>
      </c>
      <c r="Q204" s="9">
        <f t="shared" si="43"/>
        <v>0.9309299999999999</v>
      </c>
      <c r="R204" s="9">
        <f t="shared" si="39"/>
        <v>5.43402</v>
      </c>
      <c r="S204" s="9"/>
      <c r="T204" s="10">
        <f t="shared" si="44"/>
        <v>13.73624690194875</v>
      </c>
      <c r="U204" s="10">
        <f t="shared" si="47"/>
        <v>13.478209999999999</v>
      </c>
      <c r="V204" s="11">
        <f t="shared" si="48"/>
        <v>0.9481611294997904</v>
      </c>
      <c r="X204" s="11">
        <f t="shared" si="49"/>
        <v>0.8963148345534798</v>
      </c>
      <c r="Y204">
        <f t="shared" si="45"/>
        <v>0.3773623820098036</v>
      </c>
      <c r="Z204">
        <v>335</v>
      </c>
      <c r="AA204" t="s">
        <v>73</v>
      </c>
    </row>
    <row r="205" spans="1:27" ht="12.75">
      <c r="A205" s="3" t="s">
        <v>147</v>
      </c>
      <c r="B205">
        <v>78</v>
      </c>
      <c r="C205">
        <v>160</v>
      </c>
      <c r="D205">
        <v>1</v>
      </c>
      <c r="E205">
        <v>34</v>
      </c>
      <c r="F205">
        <v>190</v>
      </c>
      <c r="G205">
        <v>16</v>
      </c>
      <c r="H205">
        <v>5.3</v>
      </c>
      <c r="I205">
        <v>490</v>
      </c>
      <c r="K205" s="7">
        <f t="shared" si="46"/>
        <v>3.8922</v>
      </c>
      <c r="L205" s="13">
        <f t="shared" si="40"/>
        <v>6.959999999999999</v>
      </c>
      <c r="M205" s="8">
        <f t="shared" si="41"/>
        <v>0.025574139430208177</v>
      </c>
      <c r="N205" s="9">
        <f aca="true" t="shared" si="50" ref="N205:N268">N(E205)*0.08226</f>
        <v>2.79684</v>
      </c>
      <c r="O205" s="9"/>
      <c r="P205" s="7">
        <f t="shared" si="42"/>
        <v>3.1140999999999996</v>
      </c>
      <c r="Q205" s="9">
        <f t="shared" si="43"/>
        <v>0.14951299999999998</v>
      </c>
      <c r="R205" s="9">
        <f aca="true" t="shared" si="51" ref="R205:R268">N(I205)*0.02082</f>
        <v>10.2018</v>
      </c>
      <c r="S205" s="9"/>
      <c r="T205" s="10">
        <f t="shared" si="44"/>
        <v>13.674614139430208</v>
      </c>
      <c r="U205" s="10">
        <f t="shared" si="47"/>
        <v>13.465413</v>
      </c>
      <c r="V205" s="11">
        <f t="shared" si="48"/>
        <v>0.7708214083775602</v>
      </c>
      <c r="X205" s="11">
        <f t="shared" si="49"/>
        <v>0.9789700082129396</v>
      </c>
      <c r="Y205">
        <f t="shared" si="45"/>
        <v>0.27616006811409105</v>
      </c>
      <c r="Z205">
        <v>570</v>
      </c>
      <c r="AA205" t="s">
        <v>73</v>
      </c>
    </row>
    <row r="206" spans="1:27" ht="12.75">
      <c r="A206" s="3" t="s">
        <v>148</v>
      </c>
      <c r="B206">
        <v>100</v>
      </c>
      <c r="C206">
        <v>180</v>
      </c>
      <c r="D206">
        <v>3.1</v>
      </c>
      <c r="E206">
        <v>36</v>
      </c>
      <c r="F206">
        <v>210</v>
      </c>
      <c r="G206">
        <v>10</v>
      </c>
      <c r="H206">
        <v>7.1</v>
      </c>
      <c r="I206">
        <v>580</v>
      </c>
      <c r="K206" s="7">
        <f t="shared" si="46"/>
        <v>4.99</v>
      </c>
      <c r="L206" s="13">
        <f t="shared" si="40"/>
        <v>7.829999999999999</v>
      </c>
      <c r="M206" s="8">
        <f t="shared" si="41"/>
        <v>0.07927983223364535</v>
      </c>
      <c r="N206" s="9">
        <f t="shared" si="50"/>
        <v>2.96136</v>
      </c>
      <c r="O206" s="9"/>
      <c r="P206" s="7">
        <f t="shared" si="42"/>
        <v>3.4418999999999995</v>
      </c>
      <c r="Q206" s="9">
        <f t="shared" si="43"/>
        <v>0.20029099999999997</v>
      </c>
      <c r="R206" s="9">
        <f t="shared" si="51"/>
        <v>12.075600000000001</v>
      </c>
      <c r="S206" s="9"/>
      <c r="T206" s="10">
        <f t="shared" si="44"/>
        <v>15.860639832233645</v>
      </c>
      <c r="U206" s="10">
        <f t="shared" si="47"/>
        <v>15.717791000000002</v>
      </c>
      <c r="V206" s="11">
        <f t="shared" si="48"/>
        <v>0.4523620346829582</v>
      </c>
      <c r="X206" s="11">
        <f t="shared" si="49"/>
        <v>0.9750580645209496</v>
      </c>
      <c r="Y206">
        <f t="shared" si="45"/>
        <v>0.29240108756797295</v>
      </c>
      <c r="Z206">
        <v>1762</v>
      </c>
      <c r="AA206" t="s">
        <v>73</v>
      </c>
    </row>
    <row r="207" spans="1:27" ht="12.75">
      <c r="A207" s="3" t="s">
        <v>149</v>
      </c>
      <c r="B207">
        <v>100</v>
      </c>
      <c r="C207">
        <v>160</v>
      </c>
      <c r="D207">
        <v>4.4</v>
      </c>
      <c r="E207">
        <v>38</v>
      </c>
      <c r="F207">
        <v>238</v>
      </c>
      <c r="G207">
        <v>0</v>
      </c>
      <c r="H207">
        <v>4.6</v>
      </c>
      <c r="I207">
        <v>520</v>
      </c>
      <c r="K207" s="7">
        <f t="shared" si="46"/>
        <v>4.99</v>
      </c>
      <c r="L207" s="13">
        <f t="shared" si="40"/>
        <v>6.959999999999999</v>
      </c>
      <c r="M207" s="8">
        <f t="shared" si="41"/>
        <v>0.11252621349291599</v>
      </c>
      <c r="N207" s="9">
        <f t="shared" si="50"/>
        <v>3.12588</v>
      </c>
      <c r="O207" s="9"/>
      <c r="P207" s="7">
        <f t="shared" si="42"/>
        <v>3.9008199999999995</v>
      </c>
      <c r="Q207" s="9">
        <f t="shared" si="43"/>
        <v>0.129766</v>
      </c>
      <c r="R207" s="9">
        <f t="shared" si="51"/>
        <v>10.826400000000001</v>
      </c>
      <c r="S207" s="9"/>
      <c r="T207" s="10">
        <f t="shared" si="44"/>
        <v>15.188406213492916</v>
      </c>
      <c r="U207" s="10">
        <f t="shared" si="47"/>
        <v>14.856986000000001</v>
      </c>
      <c r="V207" s="11">
        <f t="shared" si="48"/>
        <v>1.1030650262041837</v>
      </c>
      <c r="X207" s="11">
        <f t="shared" si="49"/>
        <v>0.9816967160834363</v>
      </c>
      <c r="Y207">
        <f t="shared" si="45"/>
        <v>0.31549530866695324</v>
      </c>
      <c r="Z207">
        <v>2544</v>
      </c>
      <c r="AA207" t="s">
        <v>73</v>
      </c>
    </row>
    <row r="208" spans="1:27" ht="12.75">
      <c r="A208" s="3">
        <v>261</v>
      </c>
      <c r="B208">
        <v>120</v>
      </c>
      <c r="C208">
        <v>110</v>
      </c>
      <c r="D208">
        <v>8</v>
      </c>
      <c r="E208">
        <v>52</v>
      </c>
      <c r="F208">
        <v>340</v>
      </c>
      <c r="G208">
        <v>0</v>
      </c>
      <c r="H208">
        <v>27</v>
      </c>
      <c r="I208">
        <v>420</v>
      </c>
      <c r="K208" s="7">
        <f t="shared" si="46"/>
        <v>5.9879999999999995</v>
      </c>
      <c r="L208" s="13">
        <f t="shared" si="40"/>
        <v>4.784999999999999</v>
      </c>
      <c r="M208" s="8">
        <f t="shared" si="41"/>
        <v>0.20459311544166542</v>
      </c>
      <c r="N208" s="9">
        <f t="shared" si="50"/>
        <v>4.27752</v>
      </c>
      <c r="O208" s="9"/>
      <c r="P208" s="7">
        <f t="shared" si="42"/>
        <v>5.5725999999999996</v>
      </c>
      <c r="Q208" s="9">
        <f t="shared" si="43"/>
        <v>0.76167</v>
      </c>
      <c r="R208" s="9">
        <f t="shared" si="51"/>
        <v>8.7444</v>
      </c>
      <c r="S208" s="9"/>
      <c r="T208" s="10">
        <f t="shared" si="44"/>
        <v>15.255113115441667</v>
      </c>
      <c r="U208" s="10">
        <f t="shared" si="47"/>
        <v>15.078669999999999</v>
      </c>
      <c r="V208" s="11">
        <f t="shared" si="48"/>
        <v>0.5816719753358026</v>
      </c>
      <c r="X208" s="11">
        <f t="shared" si="49"/>
        <v>0.8626797700241767</v>
      </c>
      <c r="Y208">
        <f t="shared" si="45"/>
        <v>0.4064510873992017</v>
      </c>
      <c r="Z208">
        <v>250</v>
      </c>
      <c r="AA208" t="s">
        <v>73</v>
      </c>
    </row>
    <row r="209" spans="1:27" ht="12.75">
      <c r="A209" s="3" t="s">
        <v>150</v>
      </c>
      <c r="B209">
        <v>93</v>
      </c>
      <c r="C209">
        <v>1100</v>
      </c>
      <c r="D209">
        <v>5</v>
      </c>
      <c r="E209">
        <v>54</v>
      </c>
      <c r="F209">
        <v>250</v>
      </c>
      <c r="G209">
        <v>10</v>
      </c>
      <c r="H209">
        <v>1300</v>
      </c>
      <c r="I209">
        <v>700</v>
      </c>
      <c r="K209" s="7">
        <f t="shared" si="46"/>
        <v>4.6407</v>
      </c>
      <c r="L209" s="13">
        <f t="shared" si="40"/>
        <v>47.849999999999994</v>
      </c>
      <c r="M209" s="8">
        <f t="shared" si="41"/>
        <v>0.12787069715104088</v>
      </c>
      <c r="N209" s="9">
        <f t="shared" si="50"/>
        <v>4.44204</v>
      </c>
      <c r="O209" s="9"/>
      <c r="P209" s="7">
        <f t="shared" si="42"/>
        <v>4.097499999999999</v>
      </c>
      <c r="Q209" s="9">
        <f t="shared" si="43"/>
        <v>36.673</v>
      </c>
      <c r="R209" s="9">
        <f t="shared" si="51"/>
        <v>14.574000000000002</v>
      </c>
      <c r="S209" s="9"/>
      <c r="T209" s="10">
        <f t="shared" si="44"/>
        <v>57.060610697151034</v>
      </c>
      <c r="U209" s="10">
        <f t="shared" si="47"/>
        <v>55.3445</v>
      </c>
      <c r="V209" s="11">
        <f t="shared" si="48"/>
        <v>1.5267194583124355</v>
      </c>
      <c r="X209" s="11">
        <f t="shared" si="49"/>
        <v>0.5661180980324881</v>
      </c>
      <c r="Y209">
        <f t="shared" si="45"/>
        <v>0.24151821261846398</v>
      </c>
      <c r="Z209">
        <v>411</v>
      </c>
      <c r="AA209" t="s">
        <v>73</v>
      </c>
    </row>
    <row r="210" spans="1:27" ht="12.75">
      <c r="A210" s="3">
        <v>2454</v>
      </c>
      <c r="B210">
        <v>400</v>
      </c>
      <c r="C210">
        <v>150</v>
      </c>
      <c r="D210">
        <v>2</v>
      </c>
      <c r="E210">
        <v>120</v>
      </c>
      <c r="F210">
        <v>170</v>
      </c>
      <c r="G210">
        <v>13</v>
      </c>
      <c r="H210">
        <v>20</v>
      </c>
      <c r="I210">
        <v>1500</v>
      </c>
      <c r="K210" s="7">
        <f t="shared" si="46"/>
        <v>19.96</v>
      </c>
      <c r="L210" s="13">
        <f t="shared" si="40"/>
        <v>6.5249999999999995</v>
      </c>
      <c r="M210" s="8">
        <f t="shared" si="41"/>
        <v>0.051148278860416355</v>
      </c>
      <c r="N210" s="9">
        <f t="shared" si="50"/>
        <v>9.8712</v>
      </c>
      <c r="O210" s="9"/>
      <c r="P210" s="7">
        <f t="shared" si="42"/>
        <v>2.7862999999999998</v>
      </c>
      <c r="Q210" s="9">
        <f t="shared" si="43"/>
        <v>0.5642</v>
      </c>
      <c r="R210" s="9">
        <f t="shared" si="51"/>
        <v>31.230000000000004</v>
      </c>
      <c r="S210" s="9"/>
      <c r="T210" s="10">
        <f t="shared" si="44"/>
        <v>36.40734827886042</v>
      </c>
      <c r="U210" s="10">
        <f t="shared" si="47"/>
        <v>34.5805</v>
      </c>
      <c r="V210" s="11">
        <f t="shared" si="48"/>
        <v>2.5734661961918315</v>
      </c>
      <c r="X210" s="11">
        <f t="shared" si="49"/>
        <v>0.9204141511030863</v>
      </c>
      <c r="Y210">
        <f t="shared" si="45"/>
        <v>0.3899199062316859</v>
      </c>
      <c r="Z210">
        <v>370</v>
      </c>
      <c r="AA210" t="s">
        <v>73</v>
      </c>
    </row>
    <row r="211" spans="1:27" ht="12.75">
      <c r="A211" s="3" t="s">
        <v>151</v>
      </c>
      <c r="B211">
        <v>6.4</v>
      </c>
      <c r="C211">
        <v>740</v>
      </c>
      <c r="D211">
        <v>3.7</v>
      </c>
      <c r="E211">
        <v>4.6</v>
      </c>
      <c r="F211">
        <v>513</v>
      </c>
      <c r="G211">
        <v>0</v>
      </c>
      <c r="H211">
        <v>910</v>
      </c>
      <c r="I211">
        <v>3</v>
      </c>
      <c r="K211" s="7">
        <f t="shared" si="46"/>
        <v>0.31936000000000003</v>
      </c>
      <c r="L211" s="13">
        <f t="shared" si="40"/>
        <v>32.19</v>
      </c>
      <c r="M211" s="8">
        <f t="shared" si="41"/>
        <v>0.09462431589177026</v>
      </c>
      <c r="N211" s="9">
        <f t="shared" si="50"/>
        <v>0.37839599999999995</v>
      </c>
      <c r="O211" s="9"/>
      <c r="P211" s="7">
        <f t="shared" si="42"/>
        <v>8.408069999999999</v>
      </c>
      <c r="Q211" s="9">
        <f t="shared" si="43"/>
        <v>25.6711</v>
      </c>
      <c r="R211" s="9">
        <f t="shared" si="51"/>
        <v>0.06246</v>
      </c>
      <c r="S211" s="9"/>
      <c r="T211" s="10">
        <f t="shared" si="44"/>
        <v>32.982380315891774</v>
      </c>
      <c r="U211" s="10">
        <f t="shared" si="47"/>
        <v>34.14163</v>
      </c>
      <c r="V211" s="11">
        <f t="shared" si="48"/>
        <v>-1.7270268547017515</v>
      </c>
      <c r="X211" s="11">
        <f t="shared" si="49"/>
        <v>0.5563323199870034</v>
      </c>
      <c r="Y211">
        <f t="shared" si="45"/>
        <v>0.8364150646901681</v>
      </c>
      <c r="Z211">
        <v>453</v>
      </c>
      <c r="AA211" t="s">
        <v>253</v>
      </c>
    </row>
    <row r="212" spans="1:27" ht="12.75">
      <c r="A212" s="3" t="s">
        <v>152</v>
      </c>
      <c r="B212">
        <v>470</v>
      </c>
      <c r="C212">
        <v>6800</v>
      </c>
      <c r="D212">
        <v>23</v>
      </c>
      <c r="E212">
        <v>540</v>
      </c>
      <c r="F212">
        <v>261</v>
      </c>
      <c r="G212">
        <v>0</v>
      </c>
      <c r="H212">
        <v>3900</v>
      </c>
      <c r="I212">
        <v>13000</v>
      </c>
      <c r="K212" s="7">
        <f t="shared" si="46"/>
        <v>23.453</v>
      </c>
      <c r="L212" s="13">
        <f t="shared" si="40"/>
        <v>295.79999999999995</v>
      </c>
      <c r="M212" s="8">
        <f t="shared" si="41"/>
        <v>0.5882052068947881</v>
      </c>
      <c r="N212" s="9">
        <f t="shared" si="50"/>
        <v>44.4204</v>
      </c>
      <c r="O212" s="9"/>
      <c r="P212" s="7">
        <f t="shared" si="42"/>
        <v>4.2777899999999995</v>
      </c>
      <c r="Q212" s="9">
        <f t="shared" si="43"/>
        <v>110.01899999999999</v>
      </c>
      <c r="R212" s="9">
        <f t="shared" si="51"/>
        <v>270.66</v>
      </c>
      <c r="S212" s="9"/>
      <c r="T212" s="10">
        <f t="shared" si="44"/>
        <v>364.2616052068947</v>
      </c>
      <c r="U212" s="10">
        <f t="shared" si="47"/>
        <v>384.95679</v>
      </c>
      <c r="V212" s="11">
        <f t="shared" si="48"/>
        <v>-2.7622366089116595</v>
      </c>
      <c r="X212" s="11">
        <f t="shared" si="49"/>
        <v>0.7288963799132125</v>
      </c>
      <c r="Y212">
        <f t="shared" si="45"/>
        <v>0.07974145991506666</v>
      </c>
      <c r="Z212">
        <v>26.6</v>
      </c>
      <c r="AA212" t="s">
        <v>253</v>
      </c>
    </row>
    <row r="213" spans="1:27" ht="12.75">
      <c r="A213" s="3" t="s">
        <v>153</v>
      </c>
      <c r="B213">
        <v>510</v>
      </c>
      <c r="C213">
        <v>8600</v>
      </c>
      <c r="D213">
        <v>17</v>
      </c>
      <c r="E213">
        <v>670</v>
      </c>
      <c r="F213">
        <v>256</v>
      </c>
      <c r="G213">
        <v>0</v>
      </c>
      <c r="H213">
        <v>5200</v>
      </c>
      <c r="I213">
        <v>14000</v>
      </c>
      <c r="K213" s="7">
        <f t="shared" si="46"/>
        <v>25.449</v>
      </c>
      <c r="L213" s="13">
        <f t="shared" si="40"/>
        <v>374.09999999999997</v>
      </c>
      <c r="M213" s="8">
        <f t="shared" si="41"/>
        <v>0.43476037031353904</v>
      </c>
      <c r="N213" s="9">
        <f t="shared" si="50"/>
        <v>55.1142</v>
      </c>
      <c r="O213" s="9"/>
      <c r="P213" s="7">
        <f t="shared" si="42"/>
        <v>4.19584</v>
      </c>
      <c r="Q213" s="9">
        <f t="shared" si="43"/>
        <v>146.692</v>
      </c>
      <c r="R213" s="9">
        <f t="shared" si="51"/>
        <v>291.48</v>
      </c>
      <c r="S213" s="9"/>
      <c r="T213" s="10">
        <f t="shared" si="44"/>
        <v>455.0979603703135</v>
      </c>
      <c r="U213" s="10">
        <f t="shared" si="47"/>
        <v>442.36784</v>
      </c>
      <c r="V213" s="11">
        <f t="shared" si="48"/>
        <v>1.4184518635763927</v>
      </c>
      <c r="X213" s="11">
        <f t="shared" si="49"/>
        <v>0.718329006589963</v>
      </c>
      <c r="Y213">
        <f t="shared" si="45"/>
        <v>0.08029874198953077</v>
      </c>
      <c r="Z213">
        <v>26.6</v>
      </c>
      <c r="AA213" t="s">
        <v>253</v>
      </c>
    </row>
    <row r="214" spans="1:27" ht="12.75">
      <c r="A214" s="3">
        <v>556</v>
      </c>
      <c r="B214">
        <v>2.1</v>
      </c>
      <c r="C214">
        <v>280</v>
      </c>
      <c r="D214">
        <v>2</v>
      </c>
      <c r="E214">
        <v>0.2</v>
      </c>
      <c r="F214">
        <v>640</v>
      </c>
      <c r="G214">
        <v>31</v>
      </c>
      <c r="H214">
        <v>4.4</v>
      </c>
      <c r="I214">
        <v>1.8</v>
      </c>
      <c r="K214" s="7">
        <f t="shared" si="46"/>
        <v>0.10479000000000001</v>
      </c>
      <c r="L214" s="13">
        <f t="shared" si="40"/>
        <v>12.18</v>
      </c>
      <c r="M214" s="8">
        <f t="shared" si="41"/>
        <v>0.051148278860416355</v>
      </c>
      <c r="N214" s="9">
        <f t="shared" si="50"/>
        <v>0.016452</v>
      </c>
      <c r="O214" s="9"/>
      <c r="P214" s="7">
        <f t="shared" si="42"/>
        <v>10.4896</v>
      </c>
      <c r="Q214" s="9">
        <f t="shared" si="43"/>
        <v>0.12412400000000001</v>
      </c>
      <c r="R214" s="9">
        <f t="shared" si="51"/>
        <v>0.037476</v>
      </c>
      <c r="S214" s="9"/>
      <c r="T214" s="10">
        <f t="shared" si="44"/>
        <v>12.352390278860415</v>
      </c>
      <c r="U214" s="10">
        <f t="shared" si="47"/>
        <v>10.6512</v>
      </c>
      <c r="V214" s="11">
        <f t="shared" si="48"/>
        <v>7.395325069859887</v>
      </c>
      <c r="X214" s="11">
        <f t="shared" si="49"/>
        <v>0.9899120002366686</v>
      </c>
      <c r="Y214">
        <f t="shared" si="45"/>
        <v>0.7365779595968116</v>
      </c>
      <c r="Z214">
        <v>200</v>
      </c>
      <c r="AA214" t="s">
        <v>254</v>
      </c>
    </row>
    <row r="215" spans="1:27" ht="12.75">
      <c r="A215" s="3">
        <v>1162</v>
      </c>
      <c r="B215">
        <v>3</v>
      </c>
      <c r="C215">
        <v>470</v>
      </c>
      <c r="D215">
        <v>0.8</v>
      </c>
      <c r="E215">
        <v>0.6</v>
      </c>
      <c r="F215">
        <v>410</v>
      </c>
      <c r="G215">
        <v>23</v>
      </c>
      <c r="H215">
        <v>35</v>
      </c>
      <c r="I215">
        <v>540</v>
      </c>
      <c r="K215" s="7">
        <f t="shared" si="46"/>
        <v>0.1497</v>
      </c>
      <c r="L215" s="13">
        <f t="shared" si="40"/>
        <v>20.445</v>
      </c>
      <c r="M215" s="8">
        <f t="shared" si="41"/>
        <v>0.020459311544166543</v>
      </c>
      <c r="N215" s="9">
        <f t="shared" si="50"/>
        <v>0.049356</v>
      </c>
      <c r="O215" s="9"/>
      <c r="P215" s="7">
        <f t="shared" si="42"/>
        <v>6.719899999999999</v>
      </c>
      <c r="Q215" s="9">
        <f t="shared" si="43"/>
        <v>0.98735</v>
      </c>
      <c r="R215" s="9">
        <f t="shared" si="51"/>
        <v>11.2428</v>
      </c>
      <c r="S215" s="9"/>
      <c r="T215" s="10">
        <f t="shared" si="44"/>
        <v>20.664515311544164</v>
      </c>
      <c r="U215" s="10">
        <f t="shared" si="47"/>
        <v>18.95005</v>
      </c>
      <c r="V215" s="11">
        <f t="shared" si="48"/>
        <v>4.327866021148911</v>
      </c>
      <c r="X215" s="11">
        <f t="shared" si="49"/>
        <v>0.9539317900276918</v>
      </c>
      <c r="Y215">
        <f t="shared" si="45"/>
        <v>0.013140223831468071</v>
      </c>
      <c r="Z215">
        <v>351</v>
      </c>
      <c r="AA215" t="s">
        <v>254</v>
      </c>
    </row>
    <row r="216" spans="1:27" ht="12.75">
      <c r="A216" s="3">
        <v>2552</v>
      </c>
      <c r="B216">
        <v>3</v>
      </c>
      <c r="C216">
        <v>190</v>
      </c>
      <c r="D216">
        <v>0.8</v>
      </c>
      <c r="E216">
        <v>0.6</v>
      </c>
      <c r="F216">
        <v>340</v>
      </c>
      <c r="G216">
        <v>49</v>
      </c>
      <c r="H216">
        <v>17</v>
      </c>
      <c r="I216">
        <v>49</v>
      </c>
      <c r="K216" s="7">
        <f t="shared" si="46"/>
        <v>0.1497</v>
      </c>
      <c r="L216" s="13">
        <f t="shared" si="40"/>
        <v>8.264999999999999</v>
      </c>
      <c r="M216" s="8">
        <f t="shared" si="41"/>
        <v>0.020459311544166543</v>
      </c>
      <c r="N216" s="9">
        <f t="shared" si="50"/>
        <v>0.049356</v>
      </c>
      <c r="O216" s="9"/>
      <c r="P216" s="7">
        <f t="shared" si="42"/>
        <v>5.5725999999999996</v>
      </c>
      <c r="Q216" s="9">
        <f t="shared" si="43"/>
        <v>0.47957</v>
      </c>
      <c r="R216" s="9">
        <f t="shared" si="51"/>
        <v>1.02018</v>
      </c>
      <c r="S216" s="9"/>
      <c r="T216" s="10">
        <f t="shared" si="44"/>
        <v>8.484515311544165</v>
      </c>
      <c r="U216" s="10">
        <f t="shared" si="47"/>
        <v>7.072349999999999</v>
      </c>
      <c r="V216" s="11">
        <f t="shared" si="48"/>
        <v>9.077441266372928</v>
      </c>
      <c r="X216" s="11">
        <f t="shared" si="49"/>
        <v>0.9451579666009877</v>
      </c>
      <c r="Y216">
        <f t="shared" si="45"/>
        <v>0.12796184224022977</v>
      </c>
      <c r="Z216">
        <v>1826</v>
      </c>
      <c r="AA216" t="s">
        <v>254</v>
      </c>
    </row>
    <row r="217" spans="1:27" ht="12.75">
      <c r="A217" s="3" t="s">
        <v>154</v>
      </c>
      <c r="B217">
        <v>3</v>
      </c>
      <c r="C217">
        <v>360</v>
      </c>
      <c r="D217">
        <v>1</v>
      </c>
      <c r="E217">
        <v>0.6</v>
      </c>
      <c r="F217">
        <v>320</v>
      </c>
      <c r="G217">
        <v>27</v>
      </c>
      <c r="H217">
        <v>28</v>
      </c>
      <c r="I217">
        <v>240</v>
      </c>
      <c r="K217" s="7">
        <f t="shared" si="46"/>
        <v>0.1497</v>
      </c>
      <c r="L217" s="13">
        <f t="shared" si="40"/>
        <v>15.659999999999998</v>
      </c>
      <c r="M217" s="8">
        <f t="shared" si="41"/>
        <v>0.025574139430208177</v>
      </c>
      <c r="N217" s="9">
        <f t="shared" si="50"/>
        <v>0.049356</v>
      </c>
      <c r="O217" s="9"/>
      <c r="P217" s="7">
        <f t="shared" si="42"/>
        <v>5.2448</v>
      </c>
      <c r="Q217" s="9">
        <f t="shared" si="43"/>
        <v>0.7898799999999999</v>
      </c>
      <c r="R217" s="9">
        <f t="shared" si="51"/>
        <v>4.9968</v>
      </c>
      <c r="S217" s="9"/>
      <c r="T217" s="10">
        <f t="shared" si="44"/>
        <v>15.884630139430206</v>
      </c>
      <c r="U217" s="10">
        <f t="shared" si="47"/>
        <v>11.03148</v>
      </c>
      <c r="V217" s="11">
        <f t="shared" si="48"/>
        <v>18.030651956356362</v>
      </c>
      <c r="X217" s="11">
        <f t="shared" si="49"/>
        <v>0.951982628444706</v>
      </c>
      <c r="Y217">
        <f t="shared" si="45"/>
        <v>0.029087729524919847</v>
      </c>
      <c r="Z217">
        <v>300</v>
      </c>
      <c r="AA217" t="s">
        <v>254</v>
      </c>
    </row>
    <row r="218" spans="1:27" ht="12.75">
      <c r="A218" s="3" t="s">
        <v>155</v>
      </c>
      <c r="B218">
        <v>4</v>
      </c>
      <c r="C218">
        <v>600</v>
      </c>
      <c r="D218">
        <v>1</v>
      </c>
      <c r="E218">
        <v>0.6</v>
      </c>
      <c r="F218">
        <v>600</v>
      </c>
      <c r="G218">
        <v>36</v>
      </c>
      <c r="H218">
        <v>22</v>
      </c>
      <c r="I218">
        <v>760</v>
      </c>
      <c r="K218" s="7">
        <f t="shared" si="46"/>
        <v>0.1996</v>
      </c>
      <c r="L218" s="13">
        <f t="shared" si="40"/>
        <v>26.099999999999998</v>
      </c>
      <c r="M218" s="8">
        <f t="shared" si="41"/>
        <v>0.025574139430208177</v>
      </c>
      <c r="N218" s="9">
        <f t="shared" si="50"/>
        <v>0.049356</v>
      </c>
      <c r="O218" s="9"/>
      <c r="P218" s="7">
        <f t="shared" si="42"/>
        <v>9.834</v>
      </c>
      <c r="Q218" s="9">
        <f t="shared" si="43"/>
        <v>0.62062</v>
      </c>
      <c r="R218" s="9">
        <f t="shared" si="51"/>
        <v>15.823200000000002</v>
      </c>
      <c r="S218" s="9"/>
      <c r="T218" s="10">
        <f t="shared" si="44"/>
        <v>26.374530139430206</v>
      </c>
      <c r="U218" s="10">
        <f t="shared" si="47"/>
        <v>26.277820000000002</v>
      </c>
      <c r="V218" s="11">
        <f t="shared" si="48"/>
        <v>0.1836767763909934</v>
      </c>
      <c r="X218" s="11">
        <f t="shared" si="49"/>
        <v>0.9767737425254355</v>
      </c>
      <c r="Y218">
        <f t="shared" si="45"/>
        <v>0.012457248421000074</v>
      </c>
      <c r="Z218">
        <v>502</v>
      </c>
      <c r="AA218" t="s">
        <v>254</v>
      </c>
    </row>
    <row r="219" spans="1:27" ht="12.75">
      <c r="A219" s="3">
        <v>2503</v>
      </c>
      <c r="B219">
        <v>3</v>
      </c>
      <c r="C219">
        <v>880</v>
      </c>
      <c r="D219">
        <v>2</v>
      </c>
      <c r="E219">
        <v>0.6</v>
      </c>
      <c r="F219">
        <v>1130</v>
      </c>
      <c r="G219">
        <v>120</v>
      </c>
      <c r="H219">
        <v>510</v>
      </c>
      <c r="I219">
        <v>80</v>
      </c>
      <c r="K219" s="7">
        <f t="shared" si="46"/>
        <v>0.1497</v>
      </c>
      <c r="L219" s="13">
        <f t="shared" si="40"/>
        <v>38.279999999999994</v>
      </c>
      <c r="M219" s="8">
        <f t="shared" si="41"/>
        <v>0.051148278860416355</v>
      </c>
      <c r="N219" s="9">
        <f t="shared" si="50"/>
        <v>0.049356</v>
      </c>
      <c r="O219" s="9"/>
      <c r="P219" s="7">
        <f t="shared" si="42"/>
        <v>18.520699999999998</v>
      </c>
      <c r="Q219" s="9">
        <f t="shared" si="43"/>
        <v>14.3871</v>
      </c>
      <c r="R219" s="9">
        <f t="shared" si="51"/>
        <v>1.6656000000000002</v>
      </c>
      <c r="S219" s="9"/>
      <c r="T219" s="10">
        <f t="shared" si="44"/>
        <v>38.53020427886042</v>
      </c>
      <c r="U219" s="10">
        <f t="shared" si="47"/>
        <v>34.57339999999999</v>
      </c>
      <c r="V219" s="11">
        <f t="shared" si="48"/>
        <v>5.4125980762409895</v>
      </c>
      <c r="X219" s="11">
        <f t="shared" si="49"/>
        <v>0.7268294627955593</v>
      </c>
      <c r="Y219">
        <f t="shared" si="45"/>
        <v>0.08246570814741365</v>
      </c>
      <c r="Z219">
        <v>420</v>
      </c>
      <c r="AA219" t="s">
        <v>254</v>
      </c>
    </row>
    <row r="220" spans="1:27" ht="12.75">
      <c r="A220" s="3" t="s">
        <v>156</v>
      </c>
      <c r="B220">
        <v>4</v>
      </c>
      <c r="C220">
        <v>370</v>
      </c>
      <c r="D220">
        <v>2</v>
      </c>
      <c r="E220">
        <v>0.6</v>
      </c>
      <c r="F220">
        <v>520</v>
      </c>
      <c r="G220">
        <v>29</v>
      </c>
      <c r="H220">
        <v>18</v>
      </c>
      <c r="I220">
        <v>300</v>
      </c>
      <c r="K220" s="7">
        <f t="shared" si="46"/>
        <v>0.1996</v>
      </c>
      <c r="L220" s="13">
        <f t="shared" si="40"/>
        <v>16.095</v>
      </c>
      <c r="M220" s="8">
        <f t="shared" si="41"/>
        <v>0.051148278860416355</v>
      </c>
      <c r="N220" s="9">
        <f t="shared" si="50"/>
        <v>0.049356</v>
      </c>
      <c r="O220" s="9"/>
      <c r="P220" s="7">
        <f t="shared" si="42"/>
        <v>8.522799999999998</v>
      </c>
      <c r="Q220" s="9">
        <f t="shared" si="43"/>
        <v>0.50778</v>
      </c>
      <c r="R220" s="9">
        <f t="shared" si="51"/>
        <v>6.246</v>
      </c>
      <c r="S220" s="9"/>
      <c r="T220" s="10">
        <f t="shared" si="44"/>
        <v>16.395104278860416</v>
      </c>
      <c r="U220" s="10">
        <f t="shared" si="47"/>
        <v>15.27658</v>
      </c>
      <c r="V220" s="11">
        <f t="shared" si="48"/>
        <v>3.5316223444642842</v>
      </c>
      <c r="X220" s="11">
        <f t="shared" si="49"/>
        <v>0.969415965278104</v>
      </c>
      <c r="Y220">
        <f t="shared" si="45"/>
        <v>0.030966861114558767</v>
      </c>
      <c r="Z220">
        <v>370</v>
      </c>
      <c r="AA220" t="s">
        <v>254</v>
      </c>
    </row>
    <row r="221" spans="1:27" ht="12.75">
      <c r="A221" s="3" t="s">
        <v>157</v>
      </c>
      <c r="B221">
        <v>12</v>
      </c>
      <c r="C221">
        <v>360</v>
      </c>
      <c r="D221">
        <v>2</v>
      </c>
      <c r="E221">
        <v>0.6</v>
      </c>
      <c r="F221">
        <v>370</v>
      </c>
      <c r="G221">
        <v>14</v>
      </c>
      <c r="H221">
        <v>22</v>
      </c>
      <c r="I221">
        <v>450</v>
      </c>
      <c r="K221" s="7">
        <f t="shared" si="46"/>
        <v>0.5988</v>
      </c>
      <c r="L221" s="13">
        <f t="shared" si="40"/>
        <v>15.659999999999998</v>
      </c>
      <c r="M221" s="8">
        <f t="shared" si="41"/>
        <v>0.051148278860416355</v>
      </c>
      <c r="N221" s="9">
        <f t="shared" si="50"/>
        <v>0.049356</v>
      </c>
      <c r="O221" s="9"/>
      <c r="P221" s="7">
        <f t="shared" si="42"/>
        <v>6.064299999999999</v>
      </c>
      <c r="Q221" s="9">
        <f t="shared" si="43"/>
        <v>0.62062</v>
      </c>
      <c r="R221" s="9">
        <f t="shared" si="51"/>
        <v>9.369000000000002</v>
      </c>
      <c r="S221" s="9"/>
      <c r="T221" s="10">
        <f t="shared" si="44"/>
        <v>16.359304278860414</v>
      </c>
      <c r="U221" s="10">
        <f t="shared" si="47"/>
        <v>16.05392</v>
      </c>
      <c r="V221" s="11">
        <f t="shared" si="48"/>
        <v>0.9421595217837704</v>
      </c>
      <c r="X221" s="11">
        <f t="shared" si="49"/>
        <v>0.9618798301293193</v>
      </c>
      <c r="Y221">
        <f t="shared" si="45"/>
        <v>0.060073436465418635</v>
      </c>
      <c r="Z221">
        <v>470</v>
      </c>
      <c r="AA221" t="s">
        <v>254</v>
      </c>
    </row>
    <row r="222" spans="1:27" ht="12.75">
      <c r="A222" s="3">
        <v>1048</v>
      </c>
      <c r="B222">
        <v>1.6</v>
      </c>
      <c r="C222">
        <v>270</v>
      </c>
      <c r="D222">
        <v>0.8</v>
      </c>
      <c r="E222">
        <v>0.7</v>
      </c>
      <c r="F222">
        <v>24</v>
      </c>
      <c r="G222">
        <v>9</v>
      </c>
      <c r="H222">
        <v>15</v>
      </c>
      <c r="I222">
        <v>520</v>
      </c>
      <c r="K222" s="7">
        <f t="shared" si="46"/>
        <v>0.07984000000000001</v>
      </c>
      <c r="L222" s="13">
        <f t="shared" si="40"/>
        <v>11.745</v>
      </c>
      <c r="M222" s="8">
        <f t="shared" si="41"/>
        <v>0.020459311544166543</v>
      </c>
      <c r="N222" s="9">
        <f t="shared" si="50"/>
        <v>0.057581999999999994</v>
      </c>
      <c r="O222" s="9"/>
      <c r="P222" s="7">
        <f t="shared" si="42"/>
        <v>0.39335999999999993</v>
      </c>
      <c r="Q222" s="9">
        <f t="shared" si="43"/>
        <v>0.42314999999999997</v>
      </c>
      <c r="R222" s="9">
        <f t="shared" si="51"/>
        <v>10.826400000000001</v>
      </c>
      <c r="S222" s="9"/>
      <c r="T222" s="10">
        <f t="shared" si="44"/>
        <v>11.902881311544167</v>
      </c>
      <c r="U222" s="10">
        <f t="shared" si="47"/>
        <v>11.64291</v>
      </c>
      <c r="V222" s="11">
        <f t="shared" si="48"/>
        <v>1.1041094695199578</v>
      </c>
      <c r="X222" s="11">
        <f t="shared" si="49"/>
        <v>0.965224787662874</v>
      </c>
      <c r="Y222">
        <f t="shared" si="45"/>
        <v>0.007320579778182031</v>
      </c>
      <c r="Z222">
        <v>425</v>
      </c>
      <c r="AA222" t="s">
        <v>254</v>
      </c>
    </row>
    <row r="223" spans="1:27" ht="12.75">
      <c r="A223" s="3" t="s">
        <v>158</v>
      </c>
      <c r="B223">
        <v>40</v>
      </c>
      <c r="C223">
        <v>540</v>
      </c>
      <c r="D223">
        <v>2</v>
      </c>
      <c r="E223">
        <v>1.2</v>
      </c>
      <c r="F223">
        <v>930</v>
      </c>
      <c r="G223">
        <v>87</v>
      </c>
      <c r="H223">
        <v>71</v>
      </c>
      <c r="I223">
        <v>130</v>
      </c>
      <c r="K223" s="7">
        <f t="shared" si="46"/>
        <v>1.996</v>
      </c>
      <c r="L223" s="13">
        <f t="shared" si="40"/>
        <v>23.49</v>
      </c>
      <c r="M223" s="8">
        <f t="shared" si="41"/>
        <v>0.051148278860416355</v>
      </c>
      <c r="N223" s="9">
        <f t="shared" si="50"/>
        <v>0.098712</v>
      </c>
      <c r="O223" s="9"/>
      <c r="P223" s="7">
        <f t="shared" si="42"/>
        <v>15.2427</v>
      </c>
      <c r="Q223" s="9">
        <f t="shared" si="43"/>
        <v>2.00291</v>
      </c>
      <c r="R223" s="9">
        <f t="shared" si="51"/>
        <v>2.7066000000000003</v>
      </c>
      <c r="S223" s="9"/>
      <c r="T223" s="10">
        <f t="shared" si="44"/>
        <v>25.635860278860413</v>
      </c>
      <c r="U223" s="10">
        <f t="shared" si="47"/>
        <v>19.95221</v>
      </c>
      <c r="V223" s="11">
        <f t="shared" si="48"/>
        <v>12.467407030158876</v>
      </c>
      <c r="X223" s="11">
        <f t="shared" si="49"/>
        <v>0.9214326650037207</v>
      </c>
      <c r="Y223">
        <f t="shared" si="45"/>
        <v>0.42444605112065664</v>
      </c>
      <c r="Z223">
        <v>325</v>
      </c>
      <c r="AA223" t="s">
        <v>254</v>
      </c>
    </row>
    <row r="224" spans="1:27" ht="12.75">
      <c r="A224" s="3">
        <v>832</v>
      </c>
      <c r="B224">
        <v>3.2</v>
      </c>
      <c r="C224">
        <v>290</v>
      </c>
      <c r="D224">
        <v>3.6</v>
      </c>
      <c r="E224">
        <v>1.7</v>
      </c>
      <c r="F224">
        <v>130</v>
      </c>
      <c r="G224">
        <v>130</v>
      </c>
      <c r="H224">
        <v>24</v>
      </c>
      <c r="I224">
        <v>277</v>
      </c>
      <c r="K224" s="7">
        <f t="shared" si="46"/>
        <v>0.15968000000000002</v>
      </c>
      <c r="L224" s="13">
        <f t="shared" si="40"/>
        <v>12.614999999999998</v>
      </c>
      <c r="M224" s="8">
        <f t="shared" si="41"/>
        <v>0.09206690194874945</v>
      </c>
      <c r="N224" s="9">
        <f t="shared" si="50"/>
        <v>0.139842</v>
      </c>
      <c r="O224" s="9"/>
      <c r="P224" s="7">
        <f t="shared" si="42"/>
        <v>2.1306999999999996</v>
      </c>
      <c r="Q224" s="9">
        <f t="shared" si="43"/>
        <v>0.67704</v>
      </c>
      <c r="R224" s="9">
        <f t="shared" si="51"/>
        <v>5.76714</v>
      </c>
      <c r="S224" s="9"/>
      <c r="T224" s="10">
        <f t="shared" si="44"/>
        <v>13.006588901948748</v>
      </c>
      <c r="U224" s="10">
        <f t="shared" si="47"/>
        <v>8.57488</v>
      </c>
      <c r="V224" s="11">
        <f t="shared" si="48"/>
        <v>20.534788072505002</v>
      </c>
      <c r="X224" s="11">
        <f t="shared" si="49"/>
        <v>0.9490642519884082</v>
      </c>
      <c r="Y224">
        <f t="shared" si="45"/>
        <v>0.02694193513553643</v>
      </c>
      <c r="Z224">
        <v>381</v>
      </c>
      <c r="AA224" t="s">
        <v>254</v>
      </c>
    </row>
    <row r="225" spans="1:27" ht="12.75">
      <c r="A225" s="3">
        <v>826</v>
      </c>
      <c r="B225">
        <v>5.9</v>
      </c>
      <c r="C225">
        <v>220</v>
      </c>
      <c r="D225">
        <v>2</v>
      </c>
      <c r="E225">
        <v>1.8</v>
      </c>
      <c r="F225">
        <v>320</v>
      </c>
      <c r="G225">
        <v>11</v>
      </c>
      <c r="H225">
        <v>13</v>
      </c>
      <c r="I225">
        <v>200</v>
      </c>
      <c r="K225" s="7">
        <f t="shared" si="46"/>
        <v>0.29441</v>
      </c>
      <c r="L225" s="13">
        <f t="shared" si="40"/>
        <v>9.569999999999999</v>
      </c>
      <c r="M225" s="8">
        <f t="shared" si="41"/>
        <v>0.051148278860416355</v>
      </c>
      <c r="N225" s="9">
        <f t="shared" si="50"/>
        <v>0.148068</v>
      </c>
      <c r="O225" s="9"/>
      <c r="P225" s="7">
        <f t="shared" si="42"/>
        <v>5.2448</v>
      </c>
      <c r="Q225" s="9">
        <f t="shared" si="43"/>
        <v>0.36673</v>
      </c>
      <c r="R225" s="9">
        <f t="shared" si="51"/>
        <v>4.164000000000001</v>
      </c>
      <c r="S225" s="9"/>
      <c r="T225" s="10">
        <f t="shared" si="44"/>
        <v>10.063626278860415</v>
      </c>
      <c r="U225" s="10">
        <f t="shared" si="47"/>
        <v>9.77553</v>
      </c>
      <c r="V225" s="11">
        <f t="shared" si="48"/>
        <v>1.4521599346812732</v>
      </c>
      <c r="X225" s="11">
        <f t="shared" si="49"/>
        <v>0.9630934925272197</v>
      </c>
      <c r="Y225">
        <f t="shared" si="45"/>
        <v>0.06603475229958662</v>
      </c>
      <c r="Z225">
        <v>451</v>
      </c>
      <c r="AA225" t="s">
        <v>254</v>
      </c>
    </row>
    <row r="226" spans="1:27" ht="12.75">
      <c r="A226" s="3" t="s">
        <v>159</v>
      </c>
      <c r="B226">
        <v>39</v>
      </c>
      <c r="C226">
        <v>97</v>
      </c>
      <c r="D226">
        <v>3</v>
      </c>
      <c r="E226">
        <v>2</v>
      </c>
      <c r="F226">
        <v>200</v>
      </c>
      <c r="G226">
        <v>0</v>
      </c>
      <c r="H226">
        <v>12</v>
      </c>
      <c r="I226">
        <v>150</v>
      </c>
      <c r="K226" s="7">
        <f t="shared" si="46"/>
        <v>1.9461</v>
      </c>
      <c r="L226" s="13">
        <f t="shared" si="40"/>
        <v>4.2195</v>
      </c>
      <c r="M226" s="8">
        <f t="shared" si="41"/>
        <v>0.07672241829062454</v>
      </c>
      <c r="N226" s="9">
        <f t="shared" si="50"/>
        <v>0.16452</v>
      </c>
      <c r="O226" s="9"/>
      <c r="P226" s="7">
        <f t="shared" si="42"/>
        <v>3.2779999999999996</v>
      </c>
      <c r="Q226" s="9">
        <f t="shared" si="43"/>
        <v>0.33852</v>
      </c>
      <c r="R226" s="9">
        <f t="shared" si="51"/>
        <v>3.123</v>
      </c>
      <c r="S226" s="9"/>
      <c r="T226" s="10">
        <f t="shared" si="44"/>
        <v>6.4068424182906245</v>
      </c>
      <c r="U226" s="10">
        <f t="shared" si="47"/>
        <v>6.73952</v>
      </c>
      <c r="V226" s="11">
        <f t="shared" si="48"/>
        <v>-2.530567552637364</v>
      </c>
      <c r="X226" s="11">
        <f t="shared" si="49"/>
        <v>0.9257309094738505</v>
      </c>
      <c r="Y226">
        <f t="shared" si="45"/>
        <v>0.3839143043143753</v>
      </c>
      <c r="Z226">
        <v>404</v>
      </c>
      <c r="AA226" t="s">
        <v>254</v>
      </c>
    </row>
    <row r="227" spans="1:27" ht="12.75">
      <c r="A227" s="3">
        <v>279</v>
      </c>
      <c r="B227">
        <v>14</v>
      </c>
      <c r="C227">
        <v>179</v>
      </c>
      <c r="D227">
        <v>1.7</v>
      </c>
      <c r="E227">
        <v>3.4</v>
      </c>
      <c r="F227">
        <v>370</v>
      </c>
      <c r="G227">
        <v>0</v>
      </c>
      <c r="H227">
        <v>14</v>
      </c>
      <c r="I227">
        <v>102</v>
      </c>
      <c r="K227" s="7">
        <f t="shared" si="46"/>
        <v>0.6986</v>
      </c>
      <c r="L227" s="13">
        <f t="shared" si="40"/>
        <v>7.786499999999999</v>
      </c>
      <c r="M227" s="8">
        <f t="shared" si="41"/>
        <v>0.0434760370313539</v>
      </c>
      <c r="N227" s="9">
        <f t="shared" si="50"/>
        <v>0.279684</v>
      </c>
      <c r="O227" s="9"/>
      <c r="P227" s="7">
        <f t="shared" si="42"/>
        <v>6.064299999999999</v>
      </c>
      <c r="Q227" s="9">
        <f t="shared" si="43"/>
        <v>0.39493999999999996</v>
      </c>
      <c r="R227" s="9">
        <f t="shared" si="51"/>
        <v>2.12364</v>
      </c>
      <c r="S227" s="9"/>
      <c r="T227" s="10">
        <f t="shared" si="44"/>
        <v>8.808260037031353</v>
      </c>
      <c r="U227" s="10">
        <f t="shared" si="47"/>
        <v>8.58288</v>
      </c>
      <c r="V227" s="11">
        <f t="shared" si="48"/>
        <v>1.2959474568742853</v>
      </c>
      <c r="X227" s="11">
        <f t="shared" si="49"/>
        <v>0.9517273242852115</v>
      </c>
      <c r="Y227">
        <f t="shared" si="45"/>
        <v>0.24753387380236977</v>
      </c>
      <c r="Z227">
        <v>200</v>
      </c>
      <c r="AA227" t="s">
        <v>254</v>
      </c>
    </row>
    <row r="228" spans="1:27" ht="12.75">
      <c r="A228" s="3" t="s">
        <v>160</v>
      </c>
      <c r="B228">
        <v>38</v>
      </c>
      <c r="C228">
        <v>91</v>
      </c>
      <c r="D228">
        <v>3</v>
      </c>
      <c r="E228">
        <v>4</v>
      </c>
      <c r="F228">
        <v>180</v>
      </c>
      <c r="G228">
        <v>8</v>
      </c>
      <c r="H228">
        <v>1.8</v>
      </c>
      <c r="I228">
        <v>150</v>
      </c>
      <c r="K228" s="7">
        <f t="shared" si="46"/>
        <v>1.8961999999999999</v>
      </c>
      <c r="L228" s="13">
        <f t="shared" si="40"/>
        <v>3.9585</v>
      </c>
      <c r="M228" s="8">
        <f t="shared" si="41"/>
        <v>0.07672241829062454</v>
      </c>
      <c r="N228" s="9">
        <f t="shared" si="50"/>
        <v>0.32904</v>
      </c>
      <c r="O228" s="9"/>
      <c r="P228" s="7">
        <f t="shared" si="42"/>
        <v>2.9501999999999997</v>
      </c>
      <c r="Q228" s="9">
        <f t="shared" si="43"/>
        <v>0.050778</v>
      </c>
      <c r="R228" s="9">
        <f t="shared" si="51"/>
        <v>3.123</v>
      </c>
      <c r="S228" s="9"/>
      <c r="T228" s="10">
        <f t="shared" si="44"/>
        <v>6.260462418290624</v>
      </c>
      <c r="U228" s="10">
        <f t="shared" si="47"/>
        <v>6.123978</v>
      </c>
      <c r="V228" s="11">
        <f t="shared" si="48"/>
        <v>1.1020636676409652</v>
      </c>
      <c r="X228" s="11">
        <f t="shared" si="49"/>
        <v>0.9873348767533705</v>
      </c>
      <c r="Y228">
        <f t="shared" si="45"/>
        <v>0.3777892891297418</v>
      </c>
      <c r="Z228">
        <v>423</v>
      </c>
      <c r="AA228" t="s">
        <v>254</v>
      </c>
    </row>
    <row r="229" spans="1:27" ht="12.75">
      <c r="A229" s="3">
        <v>938</v>
      </c>
      <c r="B229">
        <v>190</v>
      </c>
      <c r="C229">
        <v>190</v>
      </c>
      <c r="D229">
        <v>2</v>
      </c>
      <c r="E229">
        <v>24</v>
      </c>
      <c r="F229">
        <v>250</v>
      </c>
      <c r="G229">
        <v>0</v>
      </c>
      <c r="H229">
        <v>12</v>
      </c>
      <c r="I229">
        <v>800</v>
      </c>
      <c r="K229" s="7">
        <f t="shared" si="46"/>
        <v>9.481</v>
      </c>
      <c r="L229" s="13">
        <f t="shared" si="40"/>
        <v>8.264999999999999</v>
      </c>
      <c r="M229" s="8">
        <f t="shared" si="41"/>
        <v>0.051148278860416355</v>
      </c>
      <c r="N229" s="9">
        <f t="shared" si="50"/>
        <v>1.97424</v>
      </c>
      <c r="O229" s="9"/>
      <c r="P229" s="7">
        <f t="shared" si="42"/>
        <v>4.097499999999999</v>
      </c>
      <c r="Q229" s="9">
        <f t="shared" si="43"/>
        <v>0.33852</v>
      </c>
      <c r="R229" s="9">
        <f t="shared" si="51"/>
        <v>16.656000000000002</v>
      </c>
      <c r="S229" s="9"/>
      <c r="T229" s="10">
        <f t="shared" si="44"/>
        <v>19.771388278860414</v>
      </c>
      <c r="U229" s="10">
        <f t="shared" si="47"/>
        <v>21.09202</v>
      </c>
      <c r="V229" s="11">
        <f t="shared" si="48"/>
        <v>-3.2318198034958843</v>
      </c>
      <c r="X229" s="11">
        <f t="shared" si="49"/>
        <v>0.9606533139924123</v>
      </c>
      <c r="Y229">
        <f t="shared" si="45"/>
        <v>0.36274247235719476</v>
      </c>
      <c r="Z229">
        <v>176</v>
      </c>
      <c r="AA229" t="s">
        <v>254</v>
      </c>
    </row>
    <row r="230" spans="1:27" ht="12.75">
      <c r="A230" s="3">
        <v>576</v>
      </c>
      <c r="B230">
        <v>140</v>
      </c>
      <c r="C230">
        <v>32</v>
      </c>
      <c r="D230">
        <v>3</v>
      </c>
      <c r="E230">
        <v>57</v>
      </c>
      <c r="F230">
        <v>570</v>
      </c>
      <c r="G230">
        <v>0</v>
      </c>
      <c r="H230">
        <v>4.8</v>
      </c>
      <c r="I230">
        <v>180</v>
      </c>
      <c r="K230" s="7">
        <f t="shared" si="46"/>
        <v>6.986</v>
      </c>
      <c r="L230" s="13">
        <f t="shared" si="40"/>
        <v>1.392</v>
      </c>
      <c r="M230" s="8">
        <f t="shared" si="41"/>
        <v>0.07672241829062454</v>
      </c>
      <c r="N230" s="9">
        <f t="shared" si="50"/>
        <v>4.68882</v>
      </c>
      <c r="O230" s="9"/>
      <c r="P230" s="7">
        <f t="shared" si="42"/>
        <v>9.3423</v>
      </c>
      <c r="Q230" s="9">
        <f t="shared" si="43"/>
        <v>0.135408</v>
      </c>
      <c r="R230" s="9">
        <f t="shared" si="51"/>
        <v>3.7476000000000003</v>
      </c>
      <c r="S230" s="9"/>
      <c r="T230" s="10">
        <f t="shared" si="44"/>
        <v>13.143542418290625</v>
      </c>
      <c r="U230" s="10">
        <f t="shared" si="47"/>
        <v>13.225308</v>
      </c>
      <c r="V230" s="11">
        <f t="shared" si="48"/>
        <v>-0.31008398323143604</v>
      </c>
      <c r="X230" s="11">
        <f t="shared" si="49"/>
        <v>0.9113478520473901</v>
      </c>
      <c r="Y230">
        <f t="shared" si="45"/>
        <v>0.6508533949467095</v>
      </c>
      <c r="Z230">
        <v>325</v>
      </c>
      <c r="AA230" t="s">
        <v>254</v>
      </c>
    </row>
    <row r="231" spans="1:27" ht="12.75">
      <c r="A231" s="3" t="s">
        <v>161</v>
      </c>
      <c r="B231">
        <v>120</v>
      </c>
      <c r="C231">
        <v>180</v>
      </c>
      <c r="D231">
        <v>2</v>
      </c>
      <c r="E231">
        <v>86</v>
      </c>
      <c r="F231">
        <v>330</v>
      </c>
      <c r="G231">
        <v>21</v>
      </c>
      <c r="H231">
        <v>12</v>
      </c>
      <c r="I231">
        <v>630</v>
      </c>
      <c r="K231" s="7">
        <f t="shared" si="46"/>
        <v>5.9879999999999995</v>
      </c>
      <c r="L231" s="13">
        <f t="shared" si="40"/>
        <v>7.829999999999999</v>
      </c>
      <c r="M231" s="8">
        <f t="shared" si="41"/>
        <v>0.051148278860416355</v>
      </c>
      <c r="N231" s="9">
        <f t="shared" si="50"/>
        <v>7.07436</v>
      </c>
      <c r="O231" s="9"/>
      <c r="P231" s="7">
        <f t="shared" si="42"/>
        <v>5.4087</v>
      </c>
      <c r="Q231" s="9">
        <f t="shared" si="43"/>
        <v>0.33852</v>
      </c>
      <c r="R231" s="9">
        <f t="shared" si="51"/>
        <v>13.116600000000002</v>
      </c>
      <c r="S231" s="9"/>
      <c r="T231" s="10">
        <f t="shared" si="44"/>
        <v>20.943508278860413</v>
      </c>
      <c r="U231" s="10">
        <f t="shared" si="47"/>
        <v>18.86382</v>
      </c>
      <c r="V231" s="11">
        <f t="shared" si="48"/>
        <v>5.224385480712672</v>
      </c>
      <c r="X231" s="11">
        <f t="shared" si="49"/>
        <v>0.9585579762307003</v>
      </c>
      <c r="Y231">
        <f t="shared" si="45"/>
        <v>0.3134323670738984</v>
      </c>
      <c r="Z231">
        <v>500</v>
      </c>
      <c r="AA231" t="s">
        <v>254</v>
      </c>
    </row>
    <row r="232" spans="1:27" ht="12.75">
      <c r="A232" s="3" t="s">
        <v>162</v>
      </c>
      <c r="B232">
        <v>120</v>
      </c>
      <c r="C232">
        <v>130</v>
      </c>
      <c r="D232">
        <v>3</v>
      </c>
      <c r="E232">
        <v>89</v>
      </c>
      <c r="F232">
        <v>360</v>
      </c>
      <c r="G232">
        <v>14</v>
      </c>
      <c r="H232">
        <v>8.9</v>
      </c>
      <c r="I232">
        <v>630</v>
      </c>
      <c r="K232" s="7">
        <f t="shared" si="46"/>
        <v>5.9879999999999995</v>
      </c>
      <c r="L232" s="13">
        <f t="shared" si="40"/>
        <v>5.654999999999999</v>
      </c>
      <c r="M232" s="8">
        <f t="shared" si="41"/>
        <v>0.07672241829062454</v>
      </c>
      <c r="N232" s="9">
        <f t="shared" si="50"/>
        <v>7.32114</v>
      </c>
      <c r="O232" s="9"/>
      <c r="P232" s="7">
        <f t="shared" si="42"/>
        <v>5.900399999999999</v>
      </c>
      <c r="Q232" s="9">
        <f t="shared" si="43"/>
        <v>0.251069</v>
      </c>
      <c r="R232" s="9">
        <f t="shared" si="51"/>
        <v>13.116600000000002</v>
      </c>
      <c r="S232" s="9"/>
      <c r="T232" s="10">
        <f t="shared" si="44"/>
        <v>19.040862418290622</v>
      </c>
      <c r="U232" s="10">
        <f t="shared" si="47"/>
        <v>19.268069</v>
      </c>
      <c r="V232" s="11">
        <f t="shared" si="48"/>
        <v>-0.5930903663914214</v>
      </c>
      <c r="X232" s="11">
        <f t="shared" si="49"/>
        <v>0.9574896602122325</v>
      </c>
      <c r="Y232">
        <f t="shared" si="45"/>
        <v>0.3134323670738984</v>
      </c>
      <c r="Z232">
        <v>500</v>
      </c>
      <c r="AA232" t="s">
        <v>254</v>
      </c>
    </row>
    <row r="233" spans="1:27" ht="12.75">
      <c r="A233" s="3">
        <v>2424</v>
      </c>
      <c r="B233">
        <v>260</v>
      </c>
      <c r="C233">
        <v>910</v>
      </c>
      <c r="D233">
        <v>7</v>
      </c>
      <c r="E233">
        <v>140</v>
      </c>
      <c r="F233">
        <v>440</v>
      </c>
      <c r="G233">
        <v>17</v>
      </c>
      <c r="H233">
        <v>320</v>
      </c>
      <c r="I233">
        <v>2300</v>
      </c>
      <c r="K233" s="7">
        <f t="shared" si="46"/>
        <v>12.974</v>
      </c>
      <c r="L233" s="13">
        <f t="shared" si="40"/>
        <v>39.584999999999994</v>
      </c>
      <c r="M233" s="8">
        <f t="shared" si="41"/>
        <v>0.17901897601145725</v>
      </c>
      <c r="N233" s="9">
        <f t="shared" si="50"/>
        <v>11.5164</v>
      </c>
      <c r="O233" s="9"/>
      <c r="P233" s="7">
        <f t="shared" si="42"/>
        <v>7.211599999999999</v>
      </c>
      <c r="Q233" s="9">
        <f t="shared" si="43"/>
        <v>9.0272</v>
      </c>
      <c r="R233" s="9">
        <f t="shared" si="51"/>
        <v>47.886</v>
      </c>
      <c r="S233" s="9"/>
      <c r="T233" s="10">
        <f t="shared" si="44"/>
        <v>64.25441897601145</v>
      </c>
      <c r="U233" s="10">
        <f t="shared" si="47"/>
        <v>64.1248</v>
      </c>
      <c r="V233" s="11">
        <f t="shared" si="48"/>
        <v>0.10096569915702434</v>
      </c>
      <c r="X233" s="11">
        <f t="shared" si="49"/>
        <v>0.814301759640584</v>
      </c>
      <c r="Y233">
        <f t="shared" si="45"/>
        <v>0.21317778508051266</v>
      </c>
      <c r="Z233">
        <v>500</v>
      </c>
      <c r="AA233" t="s">
        <v>254</v>
      </c>
    </row>
    <row r="234" spans="1:27" ht="12.75">
      <c r="A234" s="3">
        <v>1104</v>
      </c>
      <c r="B234">
        <v>300</v>
      </c>
      <c r="C234">
        <v>630</v>
      </c>
      <c r="D234">
        <v>13</v>
      </c>
      <c r="E234">
        <v>570</v>
      </c>
      <c r="F234">
        <v>470</v>
      </c>
      <c r="G234">
        <v>0</v>
      </c>
      <c r="H234">
        <v>19</v>
      </c>
      <c r="I234">
        <v>4000</v>
      </c>
      <c r="K234" s="7">
        <f t="shared" si="46"/>
        <v>14.97</v>
      </c>
      <c r="L234" s="13">
        <f t="shared" si="40"/>
        <v>27.404999999999998</v>
      </c>
      <c r="M234" s="8">
        <f t="shared" si="41"/>
        <v>0.3324638125927063</v>
      </c>
      <c r="N234" s="9">
        <f t="shared" si="50"/>
        <v>46.8882</v>
      </c>
      <c r="O234" s="9"/>
      <c r="P234" s="7">
        <f t="shared" si="42"/>
        <v>7.7033</v>
      </c>
      <c r="Q234" s="9">
        <f t="shared" si="43"/>
        <v>0.53599</v>
      </c>
      <c r="R234" s="9">
        <f t="shared" si="51"/>
        <v>83.28</v>
      </c>
      <c r="S234" s="9"/>
      <c r="T234" s="10">
        <f t="shared" si="44"/>
        <v>89.5956638125927</v>
      </c>
      <c r="U234" s="10">
        <f t="shared" si="47"/>
        <v>91.51929</v>
      </c>
      <c r="V234" s="11">
        <f t="shared" si="48"/>
        <v>-1.0621023537337237</v>
      </c>
      <c r="X234" s="11">
        <f t="shared" si="49"/>
        <v>0.9808170719791961</v>
      </c>
      <c r="Y234">
        <f t="shared" si="45"/>
        <v>0.15236641221374048</v>
      </c>
      <c r="Z234">
        <v>670</v>
      </c>
      <c r="AA234" t="s">
        <v>254</v>
      </c>
    </row>
    <row r="235" spans="1:27" ht="12.75">
      <c r="A235" s="3" t="s">
        <v>163</v>
      </c>
      <c r="B235">
        <v>380</v>
      </c>
      <c r="C235">
        <v>69</v>
      </c>
      <c r="D235">
        <v>5</v>
      </c>
      <c r="E235">
        <v>74</v>
      </c>
      <c r="F235">
        <v>31</v>
      </c>
      <c r="G235">
        <v>0</v>
      </c>
      <c r="H235">
        <v>14</v>
      </c>
      <c r="I235">
        <v>1300</v>
      </c>
      <c r="K235" s="7">
        <f t="shared" si="46"/>
        <v>18.962</v>
      </c>
      <c r="L235" s="13">
        <f t="shared" si="40"/>
        <v>3.0014999999999996</v>
      </c>
      <c r="M235" s="8">
        <f t="shared" si="41"/>
        <v>0.12787069715104088</v>
      </c>
      <c r="N235" s="9">
        <f t="shared" si="50"/>
        <v>6.0872399999999995</v>
      </c>
      <c r="O235" s="9"/>
      <c r="P235" s="7">
        <f t="shared" si="42"/>
        <v>0.5080899999999999</v>
      </c>
      <c r="Q235" s="9">
        <f t="shared" si="43"/>
        <v>0.39493999999999996</v>
      </c>
      <c r="R235" s="9">
        <f t="shared" si="51"/>
        <v>27.066000000000003</v>
      </c>
      <c r="S235" s="9"/>
      <c r="T235" s="10">
        <f t="shared" si="44"/>
        <v>28.178610697151043</v>
      </c>
      <c r="U235" s="10">
        <f t="shared" si="47"/>
        <v>27.969030000000004</v>
      </c>
      <c r="V235" s="11">
        <f t="shared" si="48"/>
        <v>0.3732671480917169</v>
      </c>
      <c r="X235" s="11">
        <f t="shared" si="49"/>
        <v>0.8837194238673434</v>
      </c>
      <c r="Y235">
        <f t="shared" si="45"/>
        <v>0.4119666290084296</v>
      </c>
      <c r="Z235">
        <v>830</v>
      </c>
      <c r="AA235" t="s">
        <v>255</v>
      </c>
    </row>
    <row r="236" spans="1:27" ht="12.75">
      <c r="A236" s="3" t="s">
        <v>164</v>
      </c>
      <c r="B236">
        <v>11</v>
      </c>
      <c r="C236">
        <v>1600</v>
      </c>
      <c r="D236">
        <v>11</v>
      </c>
      <c r="E236">
        <v>0.4</v>
      </c>
      <c r="F236">
        <v>196</v>
      </c>
      <c r="G236">
        <v>3</v>
      </c>
      <c r="H236">
        <v>2300</v>
      </c>
      <c r="I236">
        <v>180</v>
      </c>
      <c r="K236" s="7">
        <f t="shared" si="46"/>
        <v>0.5488999999999999</v>
      </c>
      <c r="L236" s="13">
        <f t="shared" si="40"/>
        <v>69.6</v>
      </c>
      <c r="M236" s="8">
        <f t="shared" si="41"/>
        <v>0.28131553373228996</v>
      </c>
      <c r="N236" s="9">
        <f t="shared" si="50"/>
        <v>0.032904</v>
      </c>
      <c r="O236" s="9"/>
      <c r="P236" s="7">
        <f t="shared" si="42"/>
        <v>3.2124399999999995</v>
      </c>
      <c r="Q236" s="9">
        <f t="shared" si="43"/>
        <v>64.883</v>
      </c>
      <c r="R236" s="9">
        <f t="shared" si="51"/>
        <v>3.7476000000000003</v>
      </c>
      <c r="S236" s="9"/>
      <c r="T236" s="10">
        <f t="shared" si="44"/>
        <v>70.4631195337323</v>
      </c>
      <c r="U236" s="10">
        <f t="shared" si="47"/>
        <v>71.84304</v>
      </c>
      <c r="V236" s="11">
        <f t="shared" si="48"/>
        <v>-0.9696842854793006</v>
      </c>
      <c r="X236" s="11">
        <f t="shared" si="49"/>
        <v>0.5175375326249414</v>
      </c>
      <c r="Y236">
        <f t="shared" si="45"/>
        <v>0.1277551495403235</v>
      </c>
      <c r="Z236">
        <v>394</v>
      </c>
      <c r="AA236" t="s">
        <v>256</v>
      </c>
    </row>
    <row r="237" spans="1:27" ht="12.75">
      <c r="A237" s="3" t="s">
        <v>165</v>
      </c>
      <c r="B237">
        <v>2.5</v>
      </c>
      <c r="C237">
        <v>730</v>
      </c>
      <c r="D237">
        <v>4</v>
      </c>
      <c r="E237">
        <v>0.7</v>
      </c>
      <c r="F237">
        <v>660</v>
      </c>
      <c r="G237">
        <v>300</v>
      </c>
      <c r="H237">
        <v>110</v>
      </c>
      <c r="I237">
        <v>370</v>
      </c>
      <c r="K237" s="7">
        <f t="shared" si="46"/>
        <v>0.12475</v>
      </c>
      <c r="L237" s="13">
        <f t="shared" si="40"/>
        <v>31.755</v>
      </c>
      <c r="M237" s="8">
        <f t="shared" si="41"/>
        <v>0.10229655772083271</v>
      </c>
      <c r="N237" s="9">
        <f t="shared" si="50"/>
        <v>0.057581999999999994</v>
      </c>
      <c r="O237" s="9"/>
      <c r="P237" s="7">
        <f t="shared" si="42"/>
        <v>10.8174</v>
      </c>
      <c r="Q237" s="9">
        <f t="shared" si="43"/>
        <v>3.1031</v>
      </c>
      <c r="R237" s="9">
        <f t="shared" si="51"/>
        <v>7.7034</v>
      </c>
      <c r="S237" s="9"/>
      <c r="T237" s="10">
        <f t="shared" si="44"/>
        <v>32.03962855772083</v>
      </c>
      <c r="U237" s="10">
        <f t="shared" si="47"/>
        <v>21.6239</v>
      </c>
      <c r="V237" s="11">
        <f t="shared" si="48"/>
        <v>19.409324801513208</v>
      </c>
      <c r="X237" s="11">
        <f t="shared" si="49"/>
        <v>0.9109790837710603</v>
      </c>
      <c r="Y237">
        <f t="shared" si="45"/>
        <v>0.01593607685085237</v>
      </c>
      <c r="Z237">
        <v>285</v>
      </c>
      <c r="AA237" t="s">
        <v>256</v>
      </c>
    </row>
    <row r="238" spans="1:27" ht="12.75">
      <c r="A238" s="3" t="s">
        <v>166</v>
      </c>
      <c r="B238">
        <v>4.9</v>
      </c>
      <c r="C238">
        <v>800</v>
      </c>
      <c r="D238">
        <v>3.6</v>
      </c>
      <c r="E238">
        <v>0.8</v>
      </c>
      <c r="F238">
        <v>992</v>
      </c>
      <c r="G238">
        <v>181</v>
      </c>
      <c r="H238">
        <v>230</v>
      </c>
      <c r="I238">
        <v>280</v>
      </c>
      <c r="K238" s="7">
        <f t="shared" si="46"/>
        <v>0.24451</v>
      </c>
      <c r="L238" s="13">
        <f t="shared" si="40"/>
        <v>34.8</v>
      </c>
      <c r="M238" s="8">
        <f t="shared" si="41"/>
        <v>0.09206690194874945</v>
      </c>
      <c r="N238" s="9">
        <f t="shared" si="50"/>
        <v>0.065808</v>
      </c>
      <c r="O238" s="9"/>
      <c r="P238" s="7">
        <f t="shared" si="42"/>
        <v>16.258879999999998</v>
      </c>
      <c r="Q238" s="9">
        <f t="shared" si="43"/>
        <v>6.4883</v>
      </c>
      <c r="R238" s="9">
        <f t="shared" si="51"/>
        <v>5.8296</v>
      </c>
      <c r="S238" s="9"/>
      <c r="T238" s="10">
        <f t="shared" si="44"/>
        <v>35.20238490194874</v>
      </c>
      <c r="U238" s="10">
        <f t="shared" si="47"/>
        <v>28.576779999999996</v>
      </c>
      <c r="V238" s="11">
        <f t="shared" si="48"/>
        <v>10.388353174794082</v>
      </c>
      <c r="X238" s="11">
        <f t="shared" si="49"/>
        <v>0.8428537866659561</v>
      </c>
      <c r="Y238">
        <f t="shared" si="45"/>
        <v>0.04025445703156512</v>
      </c>
      <c r="Z238">
        <v>285</v>
      </c>
      <c r="AA238" t="s">
        <v>256</v>
      </c>
    </row>
    <row r="239" spans="1:27" ht="12.75">
      <c r="A239" s="3" t="s">
        <v>167</v>
      </c>
      <c r="B239">
        <v>2.7</v>
      </c>
      <c r="C239">
        <v>600</v>
      </c>
      <c r="D239">
        <v>2.2</v>
      </c>
      <c r="E239">
        <v>1</v>
      </c>
      <c r="F239">
        <v>891</v>
      </c>
      <c r="G239">
        <v>43</v>
      </c>
      <c r="H239">
        <v>19</v>
      </c>
      <c r="I239">
        <v>480</v>
      </c>
      <c r="K239" s="7">
        <f t="shared" si="46"/>
        <v>0.13473000000000002</v>
      </c>
      <c r="L239" s="13">
        <f t="shared" si="40"/>
        <v>26.099999999999998</v>
      </c>
      <c r="M239" s="8">
        <f t="shared" si="41"/>
        <v>0.05626310674645799</v>
      </c>
      <c r="N239" s="9">
        <f t="shared" si="50"/>
        <v>0.08226</v>
      </c>
      <c r="O239" s="9"/>
      <c r="P239" s="7">
        <f t="shared" si="42"/>
        <v>14.603489999999999</v>
      </c>
      <c r="Q239" s="9">
        <f t="shared" si="43"/>
        <v>0.53599</v>
      </c>
      <c r="R239" s="9">
        <f t="shared" si="51"/>
        <v>9.9936</v>
      </c>
      <c r="S239" s="9"/>
      <c r="T239" s="10">
        <f t="shared" si="44"/>
        <v>26.373253106746457</v>
      </c>
      <c r="U239" s="10">
        <f t="shared" si="47"/>
        <v>25.13308</v>
      </c>
      <c r="V239" s="11">
        <f t="shared" si="48"/>
        <v>2.4078070247715146</v>
      </c>
      <c r="X239" s="11">
        <f t="shared" si="49"/>
        <v>0.9798772262641636</v>
      </c>
      <c r="Y239">
        <f t="shared" si="45"/>
        <v>0.013302291690732828</v>
      </c>
      <c r="Z239">
        <v>137</v>
      </c>
      <c r="AA239" t="s">
        <v>256</v>
      </c>
    </row>
    <row r="240" spans="1:27" ht="12.75">
      <c r="A240" s="3" t="s">
        <v>168</v>
      </c>
      <c r="B240">
        <v>3</v>
      </c>
      <c r="C240">
        <v>600</v>
      </c>
      <c r="D240">
        <v>2.4</v>
      </c>
      <c r="E240">
        <v>1.1</v>
      </c>
      <c r="F240">
        <v>596</v>
      </c>
      <c r="G240">
        <v>42</v>
      </c>
      <c r="H240">
        <v>50</v>
      </c>
      <c r="I240">
        <v>700</v>
      </c>
      <c r="K240" s="7">
        <f t="shared" si="46"/>
        <v>0.1497</v>
      </c>
      <c r="L240" s="13">
        <f t="shared" si="40"/>
        <v>26.099999999999998</v>
      </c>
      <c r="M240" s="8">
        <f t="shared" si="41"/>
        <v>0.061377934632499624</v>
      </c>
      <c r="N240" s="9">
        <f t="shared" si="50"/>
        <v>0.09048600000000001</v>
      </c>
      <c r="O240" s="9"/>
      <c r="P240" s="7">
        <f t="shared" si="42"/>
        <v>9.768439999999998</v>
      </c>
      <c r="Q240" s="9">
        <f t="shared" si="43"/>
        <v>1.4104999999999999</v>
      </c>
      <c r="R240" s="9">
        <f t="shared" si="51"/>
        <v>14.574000000000002</v>
      </c>
      <c r="S240" s="9"/>
      <c r="T240" s="10">
        <f t="shared" si="44"/>
        <v>26.401563934632495</v>
      </c>
      <c r="U240" s="10">
        <f t="shared" si="47"/>
        <v>25.75294</v>
      </c>
      <c r="V240" s="11">
        <f t="shared" si="48"/>
        <v>1.2436585255329913</v>
      </c>
      <c r="X240" s="11">
        <f t="shared" si="49"/>
        <v>0.9487286672361462</v>
      </c>
      <c r="Y240">
        <f t="shared" si="45"/>
        <v>0.010167281321950324</v>
      </c>
      <c r="Z240">
        <v>369</v>
      </c>
      <c r="AA240" t="s">
        <v>256</v>
      </c>
    </row>
    <row r="241" spans="1:27" ht="12.75">
      <c r="A241" s="3" t="s">
        <v>169</v>
      </c>
      <c r="B241">
        <v>3.3</v>
      </c>
      <c r="C241">
        <v>670</v>
      </c>
      <c r="D241">
        <v>3.2</v>
      </c>
      <c r="E241">
        <v>1.2</v>
      </c>
      <c r="F241">
        <v>614</v>
      </c>
      <c r="G241">
        <v>58</v>
      </c>
      <c r="H241">
        <v>58</v>
      </c>
      <c r="I241">
        <v>740</v>
      </c>
      <c r="K241" s="7">
        <f t="shared" si="46"/>
        <v>0.16466999999999998</v>
      </c>
      <c r="L241" s="13">
        <f t="shared" si="40"/>
        <v>29.145</v>
      </c>
      <c r="M241" s="8">
        <f t="shared" si="41"/>
        <v>0.08183724617666617</v>
      </c>
      <c r="N241" s="9">
        <f t="shared" si="50"/>
        <v>0.098712</v>
      </c>
      <c r="O241" s="9"/>
      <c r="P241" s="7">
        <f t="shared" si="42"/>
        <v>10.06346</v>
      </c>
      <c r="Q241" s="9">
        <f t="shared" si="43"/>
        <v>1.63618</v>
      </c>
      <c r="R241" s="9">
        <f t="shared" si="51"/>
        <v>15.4068</v>
      </c>
      <c r="S241" s="9"/>
      <c r="T241" s="10">
        <f t="shared" si="44"/>
        <v>29.490219246176665</v>
      </c>
      <c r="U241" s="10">
        <f t="shared" si="47"/>
        <v>27.10644</v>
      </c>
      <c r="V241" s="11">
        <f t="shared" si="48"/>
        <v>4.211872711087094</v>
      </c>
      <c r="X241" s="11">
        <f t="shared" si="49"/>
        <v>0.9468447928247066</v>
      </c>
      <c r="Y241">
        <f t="shared" si="45"/>
        <v>0.010575109479066524</v>
      </c>
      <c r="Z241">
        <v>369</v>
      </c>
      <c r="AA241" t="s">
        <v>256</v>
      </c>
    </row>
    <row r="242" spans="1:27" ht="12.75">
      <c r="A242" s="3" t="s">
        <v>170</v>
      </c>
      <c r="B242">
        <v>3.5</v>
      </c>
      <c r="C242">
        <v>790</v>
      </c>
      <c r="D242">
        <v>3.2</v>
      </c>
      <c r="E242">
        <v>1.2</v>
      </c>
      <c r="F242">
        <v>632</v>
      </c>
      <c r="G242">
        <v>62</v>
      </c>
      <c r="H242">
        <v>73</v>
      </c>
      <c r="I242">
        <v>890</v>
      </c>
      <c r="K242" s="7">
        <f t="shared" si="46"/>
        <v>0.17465</v>
      </c>
      <c r="L242" s="13">
        <f t="shared" si="40"/>
        <v>34.364999999999995</v>
      </c>
      <c r="M242" s="8">
        <f t="shared" si="41"/>
        <v>0.08183724617666617</v>
      </c>
      <c r="N242" s="9">
        <f t="shared" si="50"/>
        <v>0.098712</v>
      </c>
      <c r="O242" s="9"/>
      <c r="P242" s="7">
        <f t="shared" si="42"/>
        <v>10.358479999999998</v>
      </c>
      <c r="Q242" s="9">
        <f t="shared" si="43"/>
        <v>2.05933</v>
      </c>
      <c r="R242" s="9">
        <f t="shared" si="51"/>
        <v>18.5298</v>
      </c>
      <c r="S242" s="9"/>
      <c r="T242" s="10">
        <f t="shared" si="44"/>
        <v>34.72019924617666</v>
      </c>
      <c r="U242" s="10">
        <f t="shared" si="47"/>
        <v>30.94761</v>
      </c>
      <c r="V242" s="11">
        <f t="shared" si="48"/>
        <v>5.744959805243253</v>
      </c>
      <c r="X242" s="11">
        <f t="shared" si="49"/>
        <v>0.943462789844041</v>
      </c>
      <c r="Y242">
        <f t="shared" si="45"/>
        <v>0.009337350202759236</v>
      </c>
      <c r="Z242">
        <v>369</v>
      </c>
      <c r="AA242" t="s">
        <v>256</v>
      </c>
    </row>
    <row r="243" spans="1:27" ht="12.75">
      <c r="A243" s="3" t="s">
        <v>171</v>
      </c>
      <c r="B243">
        <v>3.1</v>
      </c>
      <c r="C243">
        <v>1000</v>
      </c>
      <c r="D243">
        <v>3.4</v>
      </c>
      <c r="E243">
        <v>1.3</v>
      </c>
      <c r="F243">
        <v>1040</v>
      </c>
      <c r="G243">
        <v>64</v>
      </c>
      <c r="H243">
        <v>71</v>
      </c>
      <c r="I243">
        <v>1100</v>
      </c>
      <c r="K243" s="7">
        <f t="shared" si="46"/>
        <v>0.15469</v>
      </c>
      <c r="L243" s="13">
        <f t="shared" si="40"/>
        <v>43.5</v>
      </c>
      <c r="M243" s="8">
        <f t="shared" si="41"/>
        <v>0.0869520740627078</v>
      </c>
      <c r="N243" s="9">
        <f t="shared" si="50"/>
        <v>0.106938</v>
      </c>
      <c r="O243" s="9"/>
      <c r="P243" s="7">
        <f t="shared" si="42"/>
        <v>17.045599999999997</v>
      </c>
      <c r="Q243" s="9">
        <f t="shared" si="43"/>
        <v>2.00291</v>
      </c>
      <c r="R243" s="9">
        <f t="shared" si="51"/>
        <v>22.902</v>
      </c>
      <c r="S243" s="9"/>
      <c r="T243" s="10">
        <f t="shared" si="44"/>
        <v>43.84858007406271</v>
      </c>
      <c r="U243" s="10">
        <f t="shared" si="47"/>
        <v>41.950509999999994</v>
      </c>
      <c r="V243" s="11">
        <f t="shared" si="48"/>
        <v>2.2122263446200665</v>
      </c>
      <c r="X243" s="11">
        <f t="shared" si="49"/>
        <v>0.9559828151650082</v>
      </c>
      <c r="Y243">
        <f t="shared" si="45"/>
        <v>0.006709115662308857</v>
      </c>
      <c r="Z243">
        <v>787</v>
      </c>
      <c r="AA243" t="s">
        <v>256</v>
      </c>
    </row>
    <row r="244" spans="1:27" ht="12.75">
      <c r="A244" s="3" t="s">
        <v>172</v>
      </c>
      <c r="B244">
        <v>3</v>
      </c>
      <c r="C244">
        <v>650</v>
      </c>
      <c r="D244">
        <v>2.3</v>
      </c>
      <c r="E244">
        <v>1.6</v>
      </c>
      <c r="F244">
        <v>598</v>
      </c>
      <c r="G244">
        <v>43</v>
      </c>
      <c r="H244">
        <v>61</v>
      </c>
      <c r="I244">
        <v>680</v>
      </c>
      <c r="K244" s="7">
        <f t="shared" si="46"/>
        <v>0.1497</v>
      </c>
      <c r="L244" s="13">
        <f t="shared" si="40"/>
        <v>28.275</v>
      </c>
      <c r="M244" s="8">
        <f t="shared" si="41"/>
        <v>0.0588205206894788</v>
      </c>
      <c r="N244" s="9">
        <f t="shared" si="50"/>
        <v>0.131616</v>
      </c>
      <c r="O244" s="9"/>
      <c r="P244" s="7">
        <f t="shared" si="42"/>
        <v>9.801219999999999</v>
      </c>
      <c r="Q244" s="9">
        <f t="shared" si="43"/>
        <v>1.72081</v>
      </c>
      <c r="R244" s="9">
        <f t="shared" si="51"/>
        <v>14.1576</v>
      </c>
      <c r="S244" s="9"/>
      <c r="T244" s="10">
        <f t="shared" si="44"/>
        <v>28.61513652068948</v>
      </c>
      <c r="U244" s="10">
        <f t="shared" si="47"/>
        <v>25.67963</v>
      </c>
      <c r="V244" s="11">
        <f t="shared" si="48"/>
        <v>5.406610450329278</v>
      </c>
      <c r="X244" s="11">
        <f t="shared" si="49"/>
        <v>0.9426316542210396</v>
      </c>
      <c r="Y244">
        <f t="shared" si="45"/>
        <v>0.01046319011972909</v>
      </c>
      <c r="Z244">
        <v>369</v>
      </c>
      <c r="AA244" t="s">
        <v>256</v>
      </c>
    </row>
    <row r="245" spans="1:27" ht="12.75">
      <c r="A245" s="3" t="s">
        <v>173</v>
      </c>
      <c r="B245">
        <v>1.9</v>
      </c>
      <c r="C245">
        <v>1600</v>
      </c>
      <c r="D245">
        <v>16</v>
      </c>
      <c r="E245">
        <v>1.6</v>
      </c>
      <c r="F245">
        <v>2400</v>
      </c>
      <c r="G245">
        <v>463</v>
      </c>
      <c r="H245">
        <v>880</v>
      </c>
      <c r="I245">
        <v>19</v>
      </c>
      <c r="K245" s="7">
        <f t="shared" si="46"/>
        <v>0.09480999999999999</v>
      </c>
      <c r="L245" s="13">
        <f t="shared" si="40"/>
        <v>69.6</v>
      </c>
      <c r="M245" s="8">
        <f t="shared" si="41"/>
        <v>0.40918623088333084</v>
      </c>
      <c r="N245" s="9">
        <f t="shared" si="50"/>
        <v>0.131616</v>
      </c>
      <c r="O245" s="9"/>
      <c r="P245" s="7">
        <f t="shared" si="42"/>
        <v>39.336</v>
      </c>
      <c r="Q245" s="9">
        <f t="shared" si="43"/>
        <v>24.8248</v>
      </c>
      <c r="R245" s="9">
        <f t="shared" si="51"/>
        <v>0.39558000000000004</v>
      </c>
      <c r="S245" s="9"/>
      <c r="T245" s="10">
        <f t="shared" si="44"/>
        <v>70.23561223088332</v>
      </c>
      <c r="U245" s="10">
        <f t="shared" si="47"/>
        <v>64.55637999999999</v>
      </c>
      <c r="V245" s="11">
        <f t="shared" si="48"/>
        <v>4.213330582098269</v>
      </c>
      <c r="X245" s="11">
        <f t="shared" si="49"/>
        <v>0.7370944921249503</v>
      </c>
      <c r="Y245">
        <f t="shared" si="45"/>
        <v>0.19333591631150712</v>
      </c>
      <c r="Z245">
        <v>620</v>
      </c>
      <c r="AA245" t="s">
        <v>256</v>
      </c>
    </row>
    <row r="246" spans="1:27" ht="12.75">
      <c r="A246" s="3" t="s">
        <v>174</v>
      </c>
      <c r="B246">
        <v>5</v>
      </c>
      <c r="C246">
        <v>1300</v>
      </c>
      <c r="D246">
        <v>5.3</v>
      </c>
      <c r="E246">
        <v>2</v>
      </c>
      <c r="F246">
        <v>1200</v>
      </c>
      <c r="G246">
        <v>141</v>
      </c>
      <c r="H246">
        <v>650</v>
      </c>
      <c r="I246">
        <v>720</v>
      </c>
      <c r="K246" s="7">
        <f t="shared" si="46"/>
        <v>0.2495</v>
      </c>
      <c r="L246" s="13">
        <f t="shared" si="40"/>
        <v>56.55</v>
      </c>
      <c r="M246" s="8">
        <f t="shared" si="41"/>
        <v>0.13554293898010333</v>
      </c>
      <c r="N246" s="9">
        <f t="shared" si="50"/>
        <v>0.16452</v>
      </c>
      <c r="O246" s="9"/>
      <c r="P246" s="7">
        <f t="shared" si="42"/>
        <v>19.668</v>
      </c>
      <c r="Q246" s="9">
        <f t="shared" si="43"/>
        <v>18.3365</v>
      </c>
      <c r="R246" s="9">
        <f t="shared" si="51"/>
        <v>14.990400000000001</v>
      </c>
      <c r="S246" s="9"/>
      <c r="T246" s="10">
        <f t="shared" si="44"/>
        <v>57.0995629389801</v>
      </c>
      <c r="U246" s="10">
        <f t="shared" si="47"/>
        <v>52.9949</v>
      </c>
      <c r="V246" s="11">
        <f t="shared" si="48"/>
        <v>3.728310061565139</v>
      </c>
      <c r="X246" s="11">
        <f t="shared" si="49"/>
        <v>0.7551427827445534</v>
      </c>
      <c r="Y246">
        <f t="shared" si="45"/>
        <v>0.016371498500646328</v>
      </c>
      <c r="Z246">
        <v>825</v>
      </c>
      <c r="AA246" t="s">
        <v>256</v>
      </c>
    </row>
    <row r="247" spans="1:27" ht="12.75">
      <c r="A247" s="3" t="s">
        <v>175</v>
      </c>
      <c r="B247">
        <v>11</v>
      </c>
      <c r="C247">
        <v>1200</v>
      </c>
      <c r="D247">
        <v>5.4</v>
      </c>
      <c r="E247">
        <v>2</v>
      </c>
      <c r="F247">
        <v>208</v>
      </c>
      <c r="G247">
        <v>8</v>
      </c>
      <c r="H247">
        <v>590</v>
      </c>
      <c r="I247">
        <v>1600</v>
      </c>
      <c r="K247" s="7">
        <f t="shared" si="46"/>
        <v>0.5488999999999999</v>
      </c>
      <c r="L247" s="13">
        <f t="shared" si="40"/>
        <v>52.199999999999996</v>
      </c>
      <c r="M247" s="8">
        <f t="shared" si="41"/>
        <v>0.13810035292312417</v>
      </c>
      <c r="N247" s="9">
        <f t="shared" si="50"/>
        <v>0.16452</v>
      </c>
      <c r="O247" s="9"/>
      <c r="P247" s="7">
        <f t="shared" si="42"/>
        <v>3.4091199999999997</v>
      </c>
      <c r="Q247" s="9">
        <f t="shared" si="43"/>
        <v>16.6439</v>
      </c>
      <c r="R247" s="9">
        <f t="shared" si="51"/>
        <v>33.312000000000005</v>
      </c>
      <c r="S247" s="9"/>
      <c r="T247" s="10">
        <f t="shared" si="44"/>
        <v>53.05152035292313</v>
      </c>
      <c r="U247" s="10">
        <f t="shared" si="47"/>
        <v>53.36502</v>
      </c>
      <c r="V247" s="11">
        <f t="shared" si="48"/>
        <v>-0.2945967290772412</v>
      </c>
      <c r="X247" s="11">
        <f t="shared" si="49"/>
        <v>0.7582371132373384</v>
      </c>
      <c r="Y247">
        <f t="shared" si="45"/>
        <v>0.01621043740715692</v>
      </c>
      <c r="Z247">
        <v>274</v>
      </c>
      <c r="AA247" t="s">
        <v>256</v>
      </c>
    </row>
    <row r="248" spans="1:27" ht="12.75">
      <c r="A248" s="3" t="s">
        <v>176</v>
      </c>
      <c r="B248">
        <v>15</v>
      </c>
      <c r="C248">
        <v>1200</v>
      </c>
      <c r="D248">
        <v>6</v>
      </c>
      <c r="E248">
        <v>2.8</v>
      </c>
      <c r="F248">
        <v>226</v>
      </c>
      <c r="G248">
        <v>0</v>
      </c>
      <c r="H248">
        <v>690</v>
      </c>
      <c r="I248">
        <v>1500</v>
      </c>
      <c r="K248" s="7">
        <f t="shared" si="46"/>
        <v>0.7484999999999999</v>
      </c>
      <c r="L248" s="13">
        <f t="shared" si="40"/>
        <v>52.199999999999996</v>
      </c>
      <c r="M248" s="8">
        <f t="shared" si="41"/>
        <v>0.15344483658124908</v>
      </c>
      <c r="N248" s="9">
        <f t="shared" si="50"/>
        <v>0.23032799999999998</v>
      </c>
      <c r="O248" s="9"/>
      <c r="P248" s="7">
        <f t="shared" si="42"/>
        <v>3.7041399999999998</v>
      </c>
      <c r="Q248" s="9">
        <f t="shared" si="43"/>
        <v>19.4649</v>
      </c>
      <c r="R248" s="9">
        <f t="shared" si="51"/>
        <v>31.230000000000004</v>
      </c>
      <c r="S248" s="9"/>
      <c r="T248" s="10">
        <f t="shared" si="44"/>
        <v>53.33227283658125</v>
      </c>
      <c r="U248" s="10">
        <f t="shared" si="47"/>
        <v>54.39904</v>
      </c>
      <c r="V248" s="11">
        <f t="shared" si="48"/>
        <v>-0.9902108637968081</v>
      </c>
      <c r="X248" s="11">
        <f t="shared" si="49"/>
        <v>0.7283900486849211</v>
      </c>
      <c r="Y248">
        <f t="shared" si="45"/>
        <v>0.023406351142173643</v>
      </c>
      <c r="Z248">
        <v>274</v>
      </c>
      <c r="AA248" t="s">
        <v>256</v>
      </c>
    </row>
    <row r="249" spans="1:27" ht="12.75">
      <c r="A249" s="3" t="s">
        <v>177</v>
      </c>
      <c r="B249">
        <v>12</v>
      </c>
      <c r="C249">
        <v>1600</v>
      </c>
      <c r="D249">
        <v>9.2</v>
      </c>
      <c r="E249">
        <v>3</v>
      </c>
      <c r="F249">
        <v>96</v>
      </c>
      <c r="G249">
        <v>0</v>
      </c>
      <c r="H249">
        <v>2300</v>
      </c>
      <c r="I249">
        <v>180</v>
      </c>
      <c r="K249" s="7">
        <f t="shared" si="46"/>
        <v>0.5988</v>
      </c>
      <c r="L249" s="13">
        <f t="shared" si="40"/>
        <v>69.6</v>
      </c>
      <c r="M249" s="8">
        <f t="shared" si="41"/>
        <v>0.2352820827579152</v>
      </c>
      <c r="N249" s="9">
        <f t="shared" si="50"/>
        <v>0.24678</v>
      </c>
      <c r="O249" s="9"/>
      <c r="P249" s="7">
        <f t="shared" si="42"/>
        <v>1.5734399999999997</v>
      </c>
      <c r="Q249" s="9">
        <f t="shared" si="43"/>
        <v>64.883</v>
      </c>
      <c r="R249" s="9">
        <f t="shared" si="51"/>
        <v>3.7476000000000003</v>
      </c>
      <c r="S249" s="9"/>
      <c r="T249" s="10">
        <f t="shared" si="44"/>
        <v>70.68086208275791</v>
      </c>
      <c r="U249" s="10">
        <f t="shared" si="47"/>
        <v>70.20404</v>
      </c>
      <c r="V249" s="11">
        <f t="shared" si="48"/>
        <v>0.3384479640535316</v>
      </c>
      <c r="X249" s="11">
        <f t="shared" si="49"/>
        <v>0.5175375326249414</v>
      </c>
      <c r="Y249">
        <f t="shared" si="45"/>
        <v>0.13776918829376036</v>
      </c>
      <c r="Z249">
        <v>394</v>
      </c>
      <c r="AA249" t="s">
        <v>256</v>
      </c>
    </row>
    <row r="250" spans="1:27" ht="12.75">
      <c r="A250" s="3" t="s">
        <v>178</v>
      </c>
      <c r="B250">
        <v>23</v>
      </c>
      <c r="C250">
        <v>1600</v>
      </c>
      <c r="D250">
        <v>9.7</v>
      </c>
      <c r="E250">
        <v>3</v>
      </c>
      <c r="F250">
        <v>124</v>
      </c>
      <c r="G250">
        <v>0</v>
      </c>
      <c r="H250">
        <v>2300</v>
      </c>
      <c r="I250">
        <v>190</v>
      </c>
      <c r="K250" s="7">
        <f t="shared" si="46"/>
        <v>1.1477</v>
      </c>
      <c r="L250" s="13">
        <f t="shared" si="40"/>
        <v>69.6</v>
      </c>
      <c r="M250" s="8">
        <f t="shared" si="41"/>
        <v>0.2480691524730193</v>
      </c>
      <c r="N250" s="9">
        <f t="shared" si="50"/>
        <v>0.24678</v>
      </c>
      <c r="O250" s="9"/>
      <c r="P250" s="7">
        <f t="shared" si="42"/>
        <v>2.0323599999999997</v>
      </c>
      <c r="Q250" s="9">
        <f t="shared" si="43"/>
        <v>64.883</v>
      </c>
      <c r="R250" s="9">
        <f t="shared" si="51"/>
        <v>3.9558000000000004</v>
      </c>
      <c r="S250" s="9"/>
      <c r="T250" s="10">
        <f t="shared" si="44"/>
        <v>71.24254915247302</v>
      </c>
      <c r="U250" s="10">
        <f t="shared" si="47"/>
        <v>70.87115999999999</v>
      </c>
      <c r="V250" s="11">
        <f t="shared" si="48"/>
        <v>0.26133238987842283</v>
      </c>
      <c r="X250" s="11">
        <f t="shared" si="49"/>
        <v>0.5175375326249414</v>
      </c>
      <c r="Y250">
        <f t="shared" si="45"/>
        <v>0.22488488292348385</v>
      </c>
      <c r="Z250">
        <v>394</v>
      </c>
      <c r="AA250" t="s">
        <v>256</v>
      </c>
    </row>
    <row r="251" spans="1:27" ht="12.75">
      <c r="A251" s="3" t="s">
        <v>179</v>
      </c>
      <c r="B251">
        <v>4.1</v>
      </c>
      <c r="C251">
        <v>1500</v>
      </c>
      <c r="D251">
        <v>9.9</v>
      </c>
      <c r="E251">
        <v>3.2</v>
      </c>
      <c r="F251">
        <v>302</v>
      </c>
      <c r="G251">
        <v>129</v>
      </c>
      <c r="H251">
        <v>2000</v>
      </c>
      <c r="I251">
        <v>85</v>
      </c>
      <c r="K251" s="7">
        <f t="shared" si="46"/>
        <v>0.20459</v>
      </c>
      <c r="L251" s="13">
        <f t="shared" si="40"/>
        <v>65.25</v>
      </c>
      <c r="M251" s="8">
        <f t="shared" si="41"/>
        <v>0.253183980359061</v>
      </c>
      <c r="N251" s="9">
        <f t="shared" si="50"/>
        <v>0.263232</v>
      </c>
      <c r="O251" s="9"/>
      <c r="P251" s="7">
        <f t="shared" si="42"/>
        <v>4.94978</v>
      </c>
      <c r="Q251" s="9">
        <f t="shared" si="43"/>
        <v>56.419999999999995</v>
      </c>
      <c r="R251" s="9">
        <f t="shared" si="51"/>
        <v>1.7697</v>
      </c>
      <c r="S251" s="9"/>
      <c r="T251" s="10">
        <f t="shared" si="44"/>
        <v>65.97100598035905</v>
      </c>
      <c r="U251" s="10">
        <f t="shared" si="47"/>
        <v>63.13947999999999</v>
      </c>
      <c r="V251" s="11">
        <f t="shared" si="48"/>
        <v>2.193103030213833</v>
      </c>
      <c r="X251" s="11">
        <f t="shared" si="49"/>
        <v>0.5362866770773405</v>
      </c>
      <c r="Y251">
        <f t="shared" si="45"/>
        <v>0.10362712671390727</v>
      </c>
      <c r="Z251">
        <v>350</v>
      </c>
      <c r="AA251" t="s">
        <v>256</v>
      </c>
    </row>
    <row r="252" spans="1:27" ht="12.75">
      <c r="A252" s="3" t="s">
        <v>180</v>
      </c>
      <c r="B252">
        <v>4.8</v>
      </c>
      <c r="C252">
        <v>1700</v>
      </c>
      <c r="D252">
        <v>11</v>
      </c>
      <c r="E252">
        <v>3.6</v>
      </c>
      <c r="F252">
        <v>319</v>
      </c>
      <c r="G252">
        <v>62</v>
      </c>
      <c r="H252">
        <v>2300</v>
      </c>
      <c r="I252">
        <v>120</v>
      </c>
      <c r="K252" s="7">
        <f t="shared" si="46"/>
        <v>0.23951999999999998</v>
      </c>
      <c r="L252" s="13">
        <f t="shared" si="40"/>
        <v>73.94999999999999</v>
      </c>
      <c r="M252" s="8">
        <f t="shared" si="41"/>
        <v>0.28131553373228996</v>
      </c>
      <c r="N252" s="9">
        <f t="shared" si="50"/>
        <v>0.296136</v>
      </c>
      <c r="O252" s="9"/>
      <c r="P252" s="7">
        <f t="shared" si="42"/>
        <v>5.228409999999999</v>
      </c>
      <c r="Q252" s="9">
        <f t="shared" si="43"/>
        <v>64.883</v>
      </c>
      <c r="R252" s="9">
        <f t="shared" si="51"/>
        <v>2.4984</v>
      </c>
      <c r="S252" s="9"/>
      <c r="T252" s="10">
        <f t="shared" si="44"/>
        <v>74.76697153373229</v>
      </c>
      <c r="U252" s="10">
        <f t="shared" si="47"/>
        <v>72.60981</v>
      </c>
      <c r="V252" s="11">
        <f t="shared" si="48"/>
        <v>1.4637051449237621</v>
      </c>
      <c r="X252" s="11">
        <f t="shared" si="49"/>
        <v>0.5326543401064588</v>
      </c>
      <c r="Y252">
        <f t="shared" si="45"/>
        <v>0.08748246844319774</v>
      </c>
      <c r="Z252">
        <v>394</v>
      </c>
      <c r="AA252" t="s">
        <v>256</v>
      </c>
    </row>
    <row r="253" spans="1:27" ht="12.75">
      <c r="A253" s="3" t="s">
        <v>181</v>
      </c>
      <c r="B253">
        <v>8.6</v>
      </c>
      <c r="C253">
        <v>1500</v>
      </c>
      <c r="D253">
        <v>9.4</v>
      </c>
      <c r="E253">
        <v>4.1</v>
      </c>
      <c r="F253">
        <v>531</v>
      </c>
      <c r="G253">
        <v>0</v>
      </c>
      <c r="H253">
        <v>2100</v>
      </c>
      <c r="I253">
        <v>65</v>
      </c>
      <c r="K253" s="7">
        <f t="shared" si="46"/>
        <v>0.42913999999999997</v>
      </c>
      <c r="L253" s="13">
        <f t="shared" si="40"/>
        <v>65.25</v>
      </c>
      <c r="M253" s="8">
        <f t="shared" si="41"/>
        <v>0.24039691064395688</v>
      </c>
      <c r="N253" s="9">
        <f t="shared" si="50"/>
        <v>0.33726599999999995</v>
      </c>
      <c r="O253" s="9"/>
      <c r="P253" s="7">
        <f t="shared" si="42"/>
        <v>8.70309</v>
      </c>
      <c r="Q253" s="9">
        <f t="shared" si="43"/>
        <v>59.241</v>
      </c>
      <c r="R253" s="9">
        <f t="shared" si="51"/>
        <v>1.3533000000000002</v>
      </c>
      <c r="S253" s="9"/>
      <c r="T253" s="10">
        <f t="shared" si="44"/>
        <v>66.25680291064396</v>
      </c>
      <c r="U253" s="10">
        <f t="shared" si="47"/>
        <v>69.29739000000001</v>
      </c>
      <c r="V253" s="11">
        <f t="shared" si="48"/>
        <v>-2.2430785976206415</v>
      </c>
      <c r="X253" s="11">
        <f t="shared" si="49"/>
        <v>0.5241342747668506</v>
      </c>
      <c r="Y253">
        <f t="shared" si="45"/>
        <v>0.2407598572742981</v>
      </c>
      <c r="Z253">
        <v>350</v>
      </c>
      <c r="AA253" t="s">
        <v>256</v>
      </c>
    </row>
    <row r="254" spans="1:27" ht="12.75">
      <c r="A254" s="3">
        <v>1473</v>
      </c>
      <c r="B254">
        <v>19</v>
      </c>
      <c r="C254">
        <v>2500</v>
      </c>
      <c r="D254">
        <v>13</v>
      </c>
      <c r="E254">
        <v>5.2</v>
      </c>
      <c r="F254">
        <v>508</v>
      </c>
      <c r="G254">
        <v>10</v>
      </c>
      <c r="H254">
        <v>3800</v>
      </c>
      <c r="I254">
        <v>98</v>
      </c>
      <c r="K254" s="7">
        <f t="shared" si="46"/>
        <v>0.9480999999999999</v>
      </c>
      <c r="L254" s="13">
        <f t="shared" si="40"/>
        <v>108.74999999999999</v>
      </c>
      <c r="M254" s="8">
        <f t="shared" si="41"/>
        <v>0.3324638125927063</v>
      </c>
      <c r="N254" s="9">
        <f t="shared" si="50"/>
        <v>0.427752</v>
      </c>
      <c r="O254" s="9"/>
      <c r="P254" s="7">
        <f t="shared" si="42"/>
        <v>8.32612</v>
      </c>
      <c r="Q254" s="9">
        <f t="shared" si="43"/>
        <v>107.198</v>
      </c>
      <c r="R254" s="9">
        <f t="shared" si="51"/>
        <v>2.04036</v>
      </c>
      <c r="S254" s="9"/>
      <c r="T254" s="10">
        <f t="shared" si="44"/>
        <v>110.45831581259269</v>
      </c>
      <c r="U254" s="10">
        <f t="shared" si="47"/>
        <v>117.56448</v>
      </c>
      <c r="V254" s="11">
        <f t="shared" si="48"/>
        <v>-3.116427093213842</v>
      </c>
      <c r="X254" s="11">
        <f t="shared" si="49"/>
        <v>0.5035934576842573</v>
      </c>
      <c r="Y254">
        <f t="shared" si="45"/>
        <v>0.3172537025759087</v>
      </c>
      <c r="Z254">
        <v>486</v>
      </c>
      <c r="AA254" t="s">
        <v>256</v>
      </c>
    </row>
    <row r="255" spans="1:27" ht="12.75">
      <c r="A255" s="3" t="s">
        <v>182</v>
      </c>
      <c r="B255">
        <v>15</v>
      </c>
      <c r="C255">
        <v>1600</v>
      </c>
      <c r="D255">
        <v>10</v>
      </c>
      <c r="E255">
        <v>6</v>
      </c>
      <c r="F255">
        <v>543</v>
      </c>
      <c r="G255">
        <v>0</v>
      </c>
      <c r="H255">
        <v>1200</v>
      </c>
      <c r="I255">
        <v>1500</v>
      </c>
      <c r="K255" s="7">
        <f t="shared" si="46"/>
        <v>0.7484999999999999</v>
      </c>
      <c r="L255" s="13">
        <f t="shared" si="40"/>
        <v>69.6</v>
      </c>
      <c r="M255" s="8">
        <f t="shared" si="41"/>
        <v>0.25574139430208176</v>
      </c>
      <c r="N255" s="9">
        <f t="shared" si="50"/>
        <v>0.49356</v>
      </c>
      <c r="O255" s="9"/>
      <c r="P255" s="7">
        <f t="shared" si="42"/>
        <v>8.899769999999998</v>
      </c>
      <c r="Q255" s="9">
        <f t="shared" si="43"/>
        <v>33.852</v>
      </c>
      <c r="R255" s="9">
        <f t="shared" si="51"/>
        <v>31.230000000000004</v>
      </c>
      <c r="S255" s="9"/>
      <c r="T255" s="10">
        <f t="shared" si="44"/>
        <v>71.09780139430208</v>
      </c>
      <c r="U255" s="10">
        <f t="shared" si="47"/>
        <v>73.98177</v>
      </c>
      <c r="V255" s="11">
        <f t="shared" si="48"/>
        <v>-1.9878529954157158</v>
      </c>
      <c r="X255" s="11">
        <f t="shared" si="49"/>
        <v>0.6727757800719174</v>
      </c>
      <c r="Y255">
        <f t="shared" si="45"/>
        <v>0.023406351142173643</v>
      </c>
      <c r="Z255">
        <v>350</v>
      </c>
      <c r="AA255" t="s">
        <v>256</v>
      </c>
    </row>
    <row r="256" spans="1:27" ht="12.75">
      <c r="A256" s="3" t="s">
        <v>183</v>
      </c>
      <c r="B256">
        <v>200</v>
      </c>
      <c r="C256">
        <v>89</v>
      </c>
      <c r="D256">
        <v>2.3</v>
      </c>
      <c r="E256">
        <v>9</v>
      </c>
      <c r="F256">
        <v>344</v>
      </c>
      <c r="G256">
        <v>0</v>
      </c>
      <c r="H256">
        <v>26</v>
      </c>
      <c r="I256">
        <v>740</v>
      </c>
      <c r="K256" s="7">
        <f t="shared" si="46"/>
        <v>9.98</v>
      </c>
      <c r="L256" s="13">
        <f t="shared" si="40"/>
        <v>3.8714999999999997</v>
      </c>
      <c r="M256" s="8">
        <f t="shared" si="41"/>
        <v>0.0588205206894788</v>
      </c>
      <c r="N256" s="9">
        <f t="shared" si="50"/>
        <v>0.74034</v>
      </c>
      <c r="O256" s="9"/>
      <c r="P256" s="7">
        <f t="shared" si="42"/>
        <v>5.638159999999999</v>
      </c>
      <c r="Q256" s="9">
        <f t="shared" si="43"/>
        <v>0.73346</v>
      </c>
      <c r="R256" s="9">
        <f t="shared" si="51"/>
        <v>15.4068</v>
      </c>
      <c r="S256" s="9"/>
      <c r="T256" s="10">
        <f t="shared" si="44"/>
        <v>14.650660520689478</v>
      </c>
      <c r="U256" s="10">
        <f t="shared" si="47"/>
        <v>21.77842</v>
      </c>
      <c r="V256" s="11">
        <f t="shared" si="48"/>
        <v>-19.566125132536335</v>
      </c>
      <c r="X256" s="11">
        <f t="shared" si="49"/>
        <v>0.840723915082867</v>
      </c>
      <c r="Y256">
        <f t="shared" si="45"/>
        <v>0.3931176832054454</v>
      </c>
      <c r="Z256">
        <v>55</v>
      </c>
      <c r="AA256" t="s">
        <v>256</v>
      </c>
    </row>
    <row r="257" spans="1:27" ht="12.75">
      <c r="A257" s="3" t="s">
        <v>184</v>
      </c>
      <c r="B257">
        <v>37</v>
      </c>
      <c r="C257">
        <v>2600</v>
      </c>
      <c r="D257">
        <v>12</v>
      </c>
      <c r="E257">
        <v>12</v>
      </c>
      <c r="F257">
        <v>700</v>
      </c>
      <c r="G257">
        <v>0</v>
      </c>
      <c r="H257">
        <v>3400</v>
      </c>
      <c r="I257">
        <v>250</v>
      </c>
      <c r="K257" s="7">
        <f t="shared" si="46"/>
        <v>1.8463</v>
      </c>
      <c r="L257" s="13">
        <f t="shared" si="40"/>
        <v>113.1</v>
      </c>
      <c r="M257" s="8">
        <f t="shared" si="41"/>
        <v>0.30688967316249816</v>
      </c>
      <c r="N257" s="9">
        <f t="shared" si="50"/>
        <v>0.98712</v>
      </c>
      <c r="O257" s="9"/>
      <c r="P257" s="7">
        <f t="shared" si="42"/>
        <v>11.472999999999999</v>
      </c>
      <c r="Q257" s="9">
        <f t="shared" si="43"/>
        <v>95.914</v>
      </c>
      <c r="R257" s="9">
        <f t="shared" si="51"/>
        <v>5.205</v>
      </c>
      <c r="S257" s="9"/>
      <c r="T257" s="10">
        <f t="shared" si="44"/>
        <v>116.2403096731625</v>
      </c>
      <c r="U257" s="10">
        <f t="shared" si="47"/>
        <v>112.592</v>
      </c>
      <c r="V257" s="11">
        <f t="shared" si="48"/>
        <v>1.5943158019832613</v>
      </c>
      <c r="X257" s="11">
        <f t="shared" si="49"/>
        <v>0.5411120786167434</v>
      </c>
      <c r="Y257">
        <f t="shared" si="45"/>
        <v>0.2618382425935643</v>
      </c>
      <c r="Z257">
        <v>474</v>
      </c>
      <c r="AA257" t="s">
        <v>256</v>
      </c>
    </row>
    <row r="258" spans="1:27" ht="12.75">
      <c r="A258" s="3" t="s">
        <v>185</v>
      </c>
      <c r="B258">
        <v>40</v>
      </c>
      <c r="C258">
        <v>3100</v>
      </c>
      <c r="D258">
        <v>14</v>
      </c>
      <c r="E258">
        <v>15</v>
      </c>
      <c r="F258">
        <v>720</v>
      </c>
      <c r="G258">
        <v>0</v>
      </c>
      <c r="H258">
        <v>4400</v>
      </c>
      <c r="I258">
        <v>100</v>
      </c>
      <c r="K258" s="7">
        <f t="shared" si="46"/>
        <v>1.996</v>
      </c>
      <c r="L258" s="13">
        <f aca="true" t="shared" si="52" ref="L258:L321">N(C258)*0.0435</f>
        <v>134.85</v>
      </c>
      <c r="M258" s="8">
        <f aca="true" t="shared" si="53" ref="M258:M321">D258*(1/39.102)</f>
        <v>0.3580379520229145</v>
      </c>
      <c r="N258" s="9">
        <f t="shared" si="50"/>
        <v>1.2339</v>
      </c>
      <c r="O258" s="9"/>
      <c r="P258" s="7">
        <f aca="true" t="shared" si="54" ref="P258:P321">(N(F258)*0.01639)</f>
        <v>11.800799999999999</v>
      </c>
      <c r="Q258" s="9">
        <f aca="true" t="shared" si="55" ref="Q258:Q321">N(H258)*0.02821</f>
        <v>124.124</v>
      </c>
      <c r="R258" s="9">
        <f t="shared" si="51"/>
        <v>2.0820000000000003</v>
      </c>
      <c r="S258" s="9"/>
      <c r="T258" s="10">
        <f aca="true" t="shared" si="56" ref="T258:T321">SUM(K258:N258)</f>
        <v>138.43793795202293</v>
      </c>
      <c r="U258" s="10">
        <f t="shared" si="47"/>
        <v>138.0068</v>
      </c>
      <c r="V258" s="11">
        <f t="shared" si="48"/>
        <v>0.15595809680333314</v>
      </c>
      <c r="X258" s="11">
        <f t="shared" si="49"/>
        <v>0.5207086425664352</v>
      </c>
      <c r="Y258">
        <f aca="true" t="shared" si="57" ref="Y258:Y321">K258/(K258+R258)</f>
        <v>0.489455615497793</v>
      </c>
      <c r="Z258">
        <v>474</v>
      </c>
      <c r="AA258" t="s">
        <v>256</v>
      </c>
    </row>
    <row r="259" spans="1:27" ht="12.75">
      <c r="A259" s="3" t="s">
        <v>186</v>
      </c>
      <c r="B259">
        <v>30</v>
      </c>
      <c r="C259">
        <v>4000</v>
      </c>
      <c r="D259">
        <v>11</v>
      </c>
      <c r="E259">
        <v>22</v>
      </c>
      <c r="F259">
        <v>990</v>
      </c>
      <c r="G259">
        <v>0</v>
      </c>
      <c r="H259">
        <v>2400</v>
      </c>
      <c r="I259">
        <v>4400</v>
      </c>
      <c r="K259" s="7">
        <f aca="true" t="shared" si="58" ref="K259:K322">B259*0.0499</f>
        <v>1.4969999999999999</v>
      </c>
      <c r="L259" s="13">
        <f t="shared" si="52"/>
        <v>174</v>
      </c>
      <c r="M259" s="8">
        <f t="shared" si="53"/>
        <v>0.28131553373228996</v>
      </c>
      <c r="N259" s="9">
        <f t="shared" si="50"/>
        <v>1.80972</v>
      </c>
      <c r="O259" s="9"/>
      <c r="P259" s="7">
        <f t="shared" si="54"/>
        <v>16.2261</v>
      </c>
      <c r="Q259" s="9">
        <f t="shared" si="55"/>
        <v>67.704</v>
      </c>
      <c r="R259" s="9">
        <f t="shared" si="51"/>
        <v>91.608</v>
      </c>
      <c r="S259" s="9"/>
      <c r="T259" s="10">
        <f t="shared" si="56"/>
        <v>177.5880355337323</v>
      </c>
      <c r="U259" s="10">
        <f aca="true" t="shared" si="59" ref="U259:U322">SUM(P259:R259)</f>
        <v>175.5381</v>
      </c>
      <c r="V259" s="11">
        <f aca="true" t="shared" si="60" ref="V259:V322">+((T259-U259)/(T259+U259))*100</f>
        <v>0.5805108507853535</v>
      </c>
      <c r="X259" s="11">
        <f aca="true" t="shared" si="61" ref="X259:X322">+L259/(L259+Q259)</f>
        <v>0.7198887895938834</v>
      </c>
      <c r="Y259">
        <f t="shared" si="57"/>
        <v>0.01607862091187369</v>
      </c>
      <c r="Z259">
        <v>450</v>
      </c>
      <c r="AA259" t="s">
        <v>256</v>
      </c>
    </row>
    <row r="260" spans="1:27" ht="12.75">
      <c r="A260" s="3" t="s">
        <v>187</v>
      </c>
      <c r="B260">
        <v>56</v>
      </c>
      <c r="C260">
        <v>4800</v>
      </c>
      <c r="D260">
        <v>40</v>
      </c>
      <c r="E260">
        <v>33</v>
      </c>
      <c r="F260">
        <v>910</v>
      </c>
      <c r="G260">
        <v>93</v>
      </c>
      <c r="H260">
        <v>7400</v>
      </c>
      <c r="I260">
        <v>20</v>
      </c>
      <c r="K260" s="7">
        <f t="shared" si="58"/>
        <v>2.7944</v>
      </c>
      <c r="L260" s="13">
        <f t="shared" si="52"/>
        <v>208.79999999999998</v>
      </c>
      <c r="M260" s="8">
        <f t="shared" si="53"/>
        <v>1.022965577208327</v>
      </c>
      <c r="N260" s="9">
        <f t="shared" si="50"/>
        <v>2.7145799999999998</v>
      </c>
      <c r="O260" s="9"/>
      <c r="P260" s="7">
        <f t="shared" si="54"/>
        <v>14.914899999999998</v>
      </c>
      <c r="Q260" s="9">
        <f t="shared" si="55"/>
        <v>208.754</v>
      </c>
      <c r="R260" s="9">
        <f t="shared" si="51"/>
        <v>0.41640000000000005</v>
      </c>
      <c r="S260" s="9"/>
      <c r="T260" s="10">
        <f t="shared" si="56"/>
        <v>215.33194557720833</v>
      </c>
      <c r="U260" s="10">
        <f t="shared" si="59"/>
        <v>224.0853</v>
      </c>
      <c r="V260" s="11">
        <f t="shared" si="60"/>
        <v>-1.992037069754387</v>
      </c>
      <c r="X260" s="11">
        <f t="shared" si="61"/>
        <v>0.5000550826958908</v>
      </c>
      <c r="Y260">
        <f t="shared" si="57"/>
        <v>0.8703126946555376</v>
      </c>
      <c r="Z260">
        <v>1160</v>
      </c>
      <c r="AA260" t="s">
        <v>256</v>
      </c>
    </row>
    <row r="261" spans="1:27" ht="12.75">
      <c r="A261" s="3" t="s">
        <v>188</v>
      </c>
      <c r="B261">
        <v>130</v>
      </c>
      <c r="C261">
        <v>4400</v>
      </c>
      <c r="D261">
        <v>30</v>
      </c>
      <c r="E261">
        <v>45</v>
      </c>
      <c r="F261">
        <v>564</v>
      </c>
      <c r="G261">
        <v>0</v>
      </c>
      <c r="H261">
        <v>6300</v>
      </c>
      <c r="I261">
        <v>1000</v>
      </c>
      <c r="K261" s="7">
        <f t="shared" si="58"/>
        <v>6.487</v>
      </c>
      <c r="L261" s="13">
        <f t="shared" si="52"/>
        <v>191.39999999999998</v>
      </c>
      <c r="M261" s="8">
        <f t="shared" si="53"/>
        <v>0.7672241829062453</v>
      </c>
      <c r="N261" s="9">
        <f t="shared" si="50"/>
        <v>3.7016999999999998</v>
      </c>
      <c r="O261" s="9"/>
      <c r="P261" s="7">
        <f t="shared" si="54"/>
        <v>9.24396</v>
      </c>
      <c r="Q261" s="9">
        <f t="shared" si="55"/>
        <v>177.72299999999998</v>
      </c>
      <c r="R261" s="9">
        <f t="shared" si="51"/>
        <v>20.82</v>
      </c>
      <c r="S261" s="9"/>
      <c r="T261" s="10">
        <f t="shared" si="56"/>
        <v>202.3559241829062</v>
      </c>
      <c r="U261" s="10">
        <f t="shared" si="59"/>
        <v>207.78695999999997</v>
      </c>
      <c r="V261" s="11">
        <f t="shared" si="60"/>
        <v>-1.3241814076364085</v>
      </c>
      <c r="X261" s="11">
        <f t="shared" si="61"/>
        <v>0.518526344876911</v>
      </c>
      <c r="Y261">
        <f t="shared" si="57"/>
        <v>0.23755813527666897</v>
      </c>
      <c r="Z261">
        <v>730</v>
      </c>
      <c r="AA261" t="s">
        <v>256</v>
      </c>
    </row>
    <row r="262" spans="1:27" ht="12.75">
      <c r="A262" s="3" t="s">
        <v>189</v>
      </c>
      <c r="B262">
        <v>230</v>
      </c>
      <c r="C262">
        <v>2100</v>
      </c>
      <c r="D262">
        <v>20</v>
      </c>
      <c r="E262">
        <v>58</v>
      </c>
      <c r="F262">
        <v>248</v>
      </c>
      <c r="G262">
        <v>0</v>
      </c>
      <c r="H262">
        <v>2700</v>
      </c>
      <c r="I262">
        <v>1500</v>
      </c>
      <c r="K262" s="7">
        <f t="shared" si="58"/>
        <v>11.477</v>
      </c>
      <c r="L262" s="13">
        <f t="shared" si="52"/>
        <v>91.35</v>
      </c>
      <c r="M262" s="8">
        <f t="shared" si="53"/>
        <v>0.5114827886041635</v>
      </c>
      <c r="N262" s="9">
        <f t="shared" si="50"/>
        <v>4.7710799999999995</v>
      </c>
      <c r="O262" s="9"/>
      <c r="P262" s="7">
        <f t="shared" si="54"/>
        <v>4.0647199999999994</v>
      </c>
      <c r="Q262" s="9">
        <f t="shared" si="55"/>
        <v>76.167</v>
      </c>
      <c r="R262" s="9">
        <f t="shared" si="51"/>
        <v>31.230000000000004</v>
      </c>
      <c r="S262" s="9"/>
      <c r="T262" s="10">
        <f t="shared" si="56"/>
        <v>108.10956278860417</v>
      </c>
      <c r="U262" s="10">
        <f t="shared" si="59"/>
        <v>111.46172</v>
      </c>
      <c r="V262" s="11">
        <f t="shared" si="60"/>
        <v>-1.52668289259993</v>
      </c>
      <c r="X262" s="11">
        <f t="shared" si="61"/>
        <v>0.5453177886423467</v>
      </c>
      <c r="Y262">
        <f t="shared" si="57"/>
        <v>0.2687381459713864</v>
      </c>
      <c r="Z262">
        <v>730</v>
      </c>
      <c r="AA262" t="s">
        <v>256</v>
      </c>
    </row>
    <row r="263" spans="1:27" ht="12.75">
      <c r="A263" s="3">
        <v>566</v>
      </c>
      <c r="B263">
        <v>1.5</v>
      </c>
      <c r="C263">
        <v>120</v>
      </c>
      <c r="D263">
        <v>1</v>
      </c>
      <c r="E263">
        <v>0.4</v>
      </c>
      <c r="F263">
        <v>240</v>
      </c>
      <c r="G263">
        <v>30</v>
      </c>
      <c r="H263">
        <v>2.2</v>
      </c>
      <c r="I263">
        <v>8</v>
      </c>
      <c r="K263" s="7">
        <f t="shared" si="58"/>
        <v>0.07485</v>
      </c>
      <c r="L263" s="13">
        <f t="shared" si="52"/>
        <v>5.22</v>
      </c>
      <c r="M263" s="8">
        <f t="shared" si="53"/>
        <v>0.025574139430208177</v>
      </c>
      <c r="N263" s="9">
        <f t="shared" si="50"/>
        <v>0.032904</v>
      </c>
      <c r="O263" s="9"/>
      <c r="P263" s="7">
        <f t="shared" si="54"/>
        <v>3.9335999999999998</v>
      </c>
      <c r="Q263" s="9">
        <f t="shared" si="55"/>
        <v>0.062062000000000006</v>
      </c>
      <c r="R263" s="9">
        <f t="shared" si="51"/>
        <v>0.16656</v>
      </c>
      <c r="S263" s="9"/>
      <c r="T263" s="10">
        <f t="shared" si="56"/>
        <v>5.353328139430208</v>
      </c>
      <c r="U263" s="10">
        <f t="shared" si="59"/>
        <v>4.162222</v>
      </c>
      <c r="V263" s="11">
        <f t="shared" si="60"/>
        <v>12.51747005666592</v>
      </c>
      <c r="X263" s="11">
        <f t="shared" si="61"/>
        <v>0.9882504218996293</v>
      </c>
      <c r="Y263">
        <f t="shared" si="57"/>
        <v>0.3100534360631291</v>
      </c>
      <c r="Z263">
        <v>400</v>
      </c>
      <c r="AA263" t="s">
        <v>257</v>
      </c>
    </row>
    <row r="264" spans="1:27" ht="12.75">
      <c r="A264" s="3">
        <v>2642</v>
      </c>
      <c r="B264">
        <v>3</v>
      </c>
      <c r="C264">
        <v>570</v>
      </c>
      <c r="D264">
        <v>2</v>
      </c>
      <c r="E264">
        <v>0.6</v>
      </c>
      <c r="F264">
        <v>610</v>
      </c>
      <c r="G264">
        <v>40</v>
      </c>
      <c r="H264">
        <v>67</v>
      </c>
      <c r="I264">
        <v>580</v>
      </c>
      <c r="K264" s="7">
        <f t="shared" si="58"/>
        <v>0.1497</v>
      </c>
      <c r="L264" s="13">
        <f t="shared" si="52"/>
        <v>24.794999999999998</v>
      </c>
      <c r="M264" s="8">
        <f t="shared" si="53"/>
        <v>0.051148278860416355</v>
      </c>
      <c r="N264" s="9">
        <f t="shared" si="50"/>
        <v>0.049356</v>
      </c>
      <c r="O264" s="9"/>
      <c r="P264" s="7">
        <f t="shared" si="54"/>
        <v>9.9979</v>
      </c>
      <c r="Q264" s="9">
        <f t="shared" si="55"/>
        <v>1.89007</v>
      </c>
      <c r="R264" s="9">
        <f t="shared" si="51"/>
        <v>12.075600000000001</v>
      </c>
      <c r="S264" s="9"/>
      <c r="T264" s="10">
        <f t="shared" si="56"/>
        <v>25.045204278860414</v>
      </c>
      <c r="U264" s="10">
        <f t="shared" si="59"/>
        <v>23.96357</v>
      </c>
      <c r="V264" s="11">
        <f t="shared" si="60"/>
        <v>2.207021691066794</v>
      </c>
      <c r="X264" s="11">
        <f t="shared" si="61"/>
        <v>0.9291712556871689</v>
      </c>
      <c r="Y264">
        <f t="shared" si="57"/>
        <v>0.012245098279796814</v>
      </c>
      <c r="Z264">
        <v>505</v>
      </c>
      <c r="AA264" t="s">
        <v>257</v>
      </c>
    </row>
    <row r="265" spans="1:27" ht="12.75">
      <c r="A265" s="3">
        <v>2526</v>
      </c>
      <c r="B265">
        <v>7</v>
      </c>
      <c r="C265">
        <v>190</v>
      </c>
      <c r="D265">
        <v>0.5</v>
      </c>
      <c r="E265">
        <v>1.2</v>
      </c>
      <c r="F265">
        <v>410</v>
      </c>
      <c r="G265">
        <v>24</v>
      </c>
      <c r="H265">
        <v>9.9</v>
      </c>
      <c r="I265">
        <v>60</v>
      </c>
      <c r="K265" s="7">
        <f t="shared" si="58"/>
        <v>0.3493</v>
      </c>
      <c r="L265" s="13">
        <f t="shared" si="52"/>
        <v>8.264999999999999</v>
      </c>
      <c r="M265" s="8">
        <f t="shared" si="53"/>
        <v>0.012787069715104089</v>
      </c>
      <c r="N265" s="9">
        <f t="shared" si="50"/>
        <v>0.098712</v>
      </c>
      <c r="O265" s="9"/>
      <c r="P265" s="7">
        <f t="shared" si="54"/>
        <v>6.719899999999999</v>
      </c>
      <c r="Q265" s="9">
        <f t="shared" si="55"/>
        <v>0.279279</v>
      </c>
      <c r="R265" s="9">
        <f t="shared" si="51"/>
        <v>1.2492</v>
      </c>
      <c r="S265" s="9"/>
      <c r="T265" s="10">
        <f t="shared" si="56"/>
        <v>8.725799069715103</v>
      </c>
      <c r="U265" s="10">
        <f t="shared" si="59"/>
        <v>8.248379</v>
      </c>
      <c r="V265" s="11">
        <f t="shared" si="60"/>
        <v>2.8126255524967316</v>
      </c>
      <c r="X265" s="11">
        <f t="shared" si="61"/>
        <v>0.9673139184710611</v>
      </c>
      <c r="Y265">
        <f t="shared" si="57"/>
        <v>0.21851736002502345</v>
      </c>
      <c r="Z265">
        <v>1610</v>
      </c>
      <c r="AA265" t="s">
        <v>257</v>
      </c>
    </row>
    <row r="266" spans="1:27" ht="12.75">
      <c r="A266" s="3" t="s">
        <v>190</v>
      </c>
      <c r="B266">
        <v>6</v>
      </c>
      <c r="C266">
        <v>700</v>
      </c>
      <c r="D266">
        <v>3</v>
      </c>
      <c r="E266">
        <v>1.2</v>
      </c>
      <c r="F266">
        <v>420</v>
      </c>
      <c r="G266">
        <v>35</v>
      </c>
      <c r="H266">
        <v>60</v>
      </c>
      <c r="I266">
        <v>1000</v>
      </c>
      <c r="K266" s="7">
        <f t="shared" si="58"/>
        <v>0.2994</v>
      </c>
      <c r="L266" s="13">
        <f t="shared" si="52"/>
        <v>30.45</v>
      </c>
      <c r="M266" s="8">
        <f t="shared" si="53"/>
        <v>0.07672241829062454</v>
      </c>
      <c r="N266" s="9">
        <f t="shared" si="50"/>
        <v>0.098712</v>
      </c>
      <c r="O266" s="9"/>
      <c r="P266" s="7">
        <f t="shared" si="54"/>
        <v>6.883799999999999</v>
      </c>
      <c r="Q266" s="9">
        <f t="shared" si="55"/>
        <v>1.6925999999999999</v>
      </c>
      <c r="R266" s="9">
        <f t="shared" si="51"/>
        <v>20.82</v>
      </c>
      <c r="S266" s="9"/>
      <c r="T266" s="10">
        <f t="shared" si="56"/>
        <v>30.924834418290622</v>
      </c>
      <c r="U266" s="10">
        <f t="shared" si="59"/>
        <v>29.3964</v>
      </c>
      <c r="V266" s="11">
        <f t="shared" si="60"/>
        <v>2.53382483470393</v>
      </c>
      <c r="X266" s="11">
        <f t="shared" si="61"/>
        <v>0.9473409120606298</v>
      </c>
      <c r="Y266">
        <f t="shared" si="57"/>
        <v>0.014176539106224609</v>
      </c>
      <c r="Z266">
        <v>701</v>
      </c>
      <c r="AA266" t="s">
        <v>257</v>
      </c>
    </row>
    <row r="267" spans="1:27" ht="12.75">
      <c r="A267" s="3" t="s">
        <v>191</v>
      </c>
      <c r="B267">
        <v>10</v>
      </c>
      <c r="C267">
        <v>320</v>
      </c>
      <c r="D267">
        <v>5</v>
      </c>
      <c r="E267">
        <v>1.2</v>
      </c>
      <c r="F267">
        <v>300</v>
      </c>
      <c r="G267">
        <v>17</v>
      </c>
      <c r="H267">
        <v>19</v>
      </c>
      <c r="I267">
        <v>460</v>
      </c>
      <c r="K267" s="7">
        <f t="shared" si="58"/>
        <v>0.499</v>
      </c>
      <c r="L267" s="13">
        <f t="shared" si="52"/>
        <v>13.919999999999998</v>
      </c>
      <c r="M267" s="8">
        <f t="shared" si="53"/>
        <v>0.12787069715104088</v>
      </c>
      <c r="N267" s="9">
        <f t="shared" si="50"/>
        <v>0.098712</v>
      </c>
      <c r="O267" s="9"/>
      <c r="P267" s="7">
        <f t="shared" si="54"/>
        <v>4.917</v>
      </c>
      <c r="Q267" s="9">
        <f t="shared" si="55"/>
        <v>0.53599</v>
      </c>
      <c r="R267" s="9">
        <f t="shared" si="51"/>
        <v>9.577200000000001</v>
      </c>
      <c r="S267" s="9"/>
      <c r="T267" s="10">
        <f t="shared" si="56"/>
        <v>14.64558269715104</v>
      </c>
      <c r="U267" s="10">
        <f t="shared" si="59"/>
        <v>15.030190000000001</v>
      </c>
      <c r="V267" s="11">
        <f t="shared" si="60"/>
        <v>-1.2960313005965447</v>
      </c>
      <c r="X267" s="11">
        <f t="shared" si="61"/>
        <v>0.9629226362220782</v>
      </c>
      <c r="Y267">
        <f t="shared" si="57"/>
        <v>0.04952263750223298</v>
      </c>
      <c r="Z267">
        <v>2310</v>
      </c>
      <c r="AA267" t="s">
        <v>257</v>
      </c>
    </row>
    <row r="268" spans="2:27" ht="12.75">
      <c r="B268">
        <v>8</v>
      </c>
      <c r="C268">
        <v>790</v>
      </c>
      <c r="D268">
        <v>7</v>
      </c>
      <c r="E268">
        <v>1.2</v>
      </c>
      <c r="F268">
        <v>390</v>
      </c>
      <c r="G268">
        <v>29</v>
      </c>
      <c r="H268">
        <v>51</v>
      </c>
      <c r="I268">
        <v>1200</v>
      </c>
      <c r="K268" s="7">
        <f t="shared" si="58"/>
        <v>0.3992</v>
      </c>
      <c r="L268" s="13">
        <f t="shared" si="52"/>
        <v>34.364999999999995</v>
      </c>
      <c r="M268" s="8">
        <f t="shared" si="53"/>
        <v>0.17901897601145725</v>
      </c>
      <c r="N268" s="9">
        <f t="shared" si="50"/>
        <v>0.098712</v>
      </c>
      <c r="O268" s="9"/>
      <c r="P268" s="7">
        <f t="shared" si="54"/>
        <v>6.392099999999999</v>
      </c>
      <c r="Q268" s="9">
        <f t="shared" si="55"/>
        <v>1.43871</v>
      </c>
      <c r="R268" s="9">
        <f t="shared" si="51"/>
        <v>24.984</v>
      </c>
      <c r="S268" s="9"/>
      <c r="T268" s="10">
        <f t="shared" si="56"/>
        <v>35.04193097601145</v>
      </c>
      <c r="U268" s="10">
        <f t="shared" si="59"/>
        <v>32.81481</v>
      </c>
      <c r="V268" s="11">
        <f t="shared" si="60"/>
        <v>3.2820924553373043</v>
      </c>
      <c r="X268" s="11">
        <f t="shared" si="61"/>
        <v>0.9598167340758821</v>
      </c>
      <c r="Y268">
        <f t="shared" si="57"/>
        <v>0.015726937501969806</v>
      </c>
      <c r="Z268">
        <v>730</v>
      </c>
      <c r="AA268" t="s">
        <v>257</v>
      </c>
    </row>
    <row r="269" spans="1:27" ht="12.75">
      <c r="A269" s="3">
        <v>830</v>
      </c>
      <c r="B269">
        <v>6.6</v>
      </c>
      <c r="C269">
        <v>342</v>
      </c>
      <c r="D269">
        <v>2.2</v>
      </c>
      <c r="E269">
        <v>1.8</v>
      </c>
      <c r="F269">
        <v>395</v>
      </c>
      <c r="G269">
        <v>10</v>
      </c>
      <c r="H269">
        <v>9.1</v>
      </c>
      <c r="I269">
        <v>387</v>
      </c>
      <c r="K269" s="7">
        <f t="shared" si="58"/>
        <v>0.32933999999999997</v>
      </c>
      <c r="L269" s="13">
        <f t="shared" si="52"/>
        <v>14.876999999999999</v>
      </c>
      <c r="M269" s="8">
        <f t="shared" si="53"/>
        <v>0.05626310674645799</v>
      </c>
      <c r="N269" s="9">
        <f aca="true" t="shared" si="62" ref="N269:N332">N(E269)*0.08226</f>
        <v>0.148068</v>
      </c>
      <c r="O269" s="9"/>
      <c r="P269" s="7">
        <f t="shared" si="54"/>
        <v>6.474049999999999</v>
      </c>
      <c r="Q269" s="9">
        <f t="shared" si="55"/>
        <v>0.25671099999999997</v>
      </c>
      <c r="R269" s="9">
        <f aca="true" t="shared" si="63" ref="R269:R332">N(I269)*0.02082</f>
        <v>8.05734</v>
      </c>
      <c r="S269" s="9"/>
      <c r="T269" s="10">
        <f t="shared" si="56"/>
        <v>15.410671106746458</v>
      </c>
      <c r="U269" s="10">
        <f t="shared" si="59"/>
        <v>14.788101</v>
      </c>
      <c r="V269" s="11">
        <f t="shared" si="60"/>
        <v>2.061574240653895</v>
      </c>
      <c r="X269" s="11">
        <f t="shared" si="61"/>
        <v>0.983037141385877</v>
      </c>
      <c r="Y269">
        <f t="shared" si="57"/>
        <v>0.03926941292621156</v>
      </c>
      <c r="Z269">
        <v>316</v>
      </c>
      <c r="AA269" t="s">
        <v>257</v>
      </c>
    </row>
    <row r="270" spans="1:27" ht="12.75">
      <c r="A270" s="3">
        <v>2747</v>
      </c>
      <c r="B270">
        <v>12</v>
      </c>
      <c r="C270">
        <v>250</v>
      </c>
      <c r="D270">
        <v>4</v>
      </c>
      <c r="E270">
        <v>2</v>
      </c>
      <c r="F270">
        <v>220</v>
      </c>
      <c r="G270">
        <v>15</v>
      </c>
      <c r="H270">
        <v>17</v>
      </c>
      <c r="I270">
        <v>370</v>
      </c>
      <c r="K270" s="7">
        <f t="shared" si="58"/>
        <v>0.5988</v>
      </c>
      <c r="L270" s="13">
        <f t="shared" si="52"/>
        <v>10.875</v>
      </c>
      <c r="M270" s="8">
        <f t="shared" si="53"/>
        <v>0.10229655772083271</v>
      </c>
      <c r="N270" s="9">
        <f t="shared" si="62"/>
        <v>0.16452</v>
      </c>
      <c r="O270" s="9"/>
      <c r="P270" s="7">
        <f t="shared" si="54"/>
        <v>3.6057999999999995</v>
      </c>
      <c r="Q270" s="9">
        <f t="shared" si="55"/>
        <v>0.47957</v>
      </c>
      <c r="R270" s="9">
        <f t="shared" si="63"/>
        <v>7.7034</v>
      </c>
      <c r="S270" s="9"/>
      <c r="T270" s="10">
        <f t="shared" si="56"/>
        <v>11.740616557720832</v>
      </c>
      <c r="U270" s="10">
        <f t="shared" si="59"/>
        <v>11.78877</v>
      </c>
      <c r="V270" s="11">
        <f t="shared" si="60"/>
        <v>-0.20465234892988027</v>
      </c>
      <c r="X270" s="11">
        <f t="shared" si="61"/>
        <v>0.9577641425434869</v>
      </c>
      <c r="Y270">
        <f t="shared" si="57"/>
        <v>0.0721254607212546</v>
      </c>
      <c r="Z270">
        <v>500</v>
      </c>
      <c r="AA270" t="s">
        <v>257</v>
      </c>
    </row>
    <row r="271" spans="1:27" ht="12.75">
      <c r="A271" s="3" t="s">
        <v>192</v>
      </c>
      <c r="B271">
        <v>9.5</v>
      </c>
      <c r="C271">
        <v>2800</v>
      </c>
      <c r="D271">
        <v>14</v>
      </c>
      <c r="E271">
        <v>2.7</v>
      </c>
      <c r="F271">
        <v>2360</v>
      </c>
      <c r="G271">
        <v>0</v>
      </c>
      <c r="H271">
        <v>3100</v>
      </c>
      <c r="I271">
        <v>26</v>
      </c>
      <c r="K271" s="7">
        <f t="shared" si="58"/>
        <v>0.47404999999999997</v>
      </c>
      <c r="L271" s="13">
        <f t="shared" si="52"/>
        <v>121.8</v>
      </c>
      <c r="M271" s="8">
        <f t="shared" si="53"/>
        <v>0.3580379520229145</v>
      </c>
      <c r="N271" s="9">
        <f t="shared" si="62"/>
        <v>0.22210200000000002</v>
      </c>
      <c r="O271" s="9"/>
      <c r="P271" s="7">
        <f t="shared" si="54"/>
        <v>38.6804</v>
      </c>
      <c r="Q271" s="9">
        <f t="shared" si="55"/>
        <v>87.451</v>
      </c>
      <c r="R271" s="9">
        <f t="shared" si="63"/>
        <v>0.54132</v>
      </c>
      <c r="S271" s="9"/>
      <c r="T271" s="10">
        <f t="shared" si="56"/>
        <v>122.85418995202292</v>
      </c>
      <c r="U271" s="10">
        <f t="shared" si="59"/>
        <v>126.67271999999998</v>
      </c>
      <c r="V271" s="11">
        <f t="shared" si="60"/>
        <v>-1.530307912966686</v>
      </c>
      <c r="X271" s="11">
        <f t="shared" si="61"/>
        <v>0.5820760713210451</v>
      </c>
      <c r="Y271">
        <f t="shared" si="57"/>
        <v>0.46687414440056335</v>
      </c>
      <c r="Z271">
        <v>4896</v>
      </c>
      <c r="AA271" t="s">
        <v>257</v>
      </c>
    </row>
    <row r="272" spans="1:27" ht="12.75">
      <c r="A272" s="3" t="s">
        <v>193</v>
      </c>
      <c r="B272">
        <v>9.2</v>
      </c>
      <c r="C272">
        <v>2600</v>
      </c>
      <c r="D272">
        <v>14</v>
      </c>
      <c r="E272">
        <v>2.8</v>
      </c>
      <c r="F272">
        <v>2360</v>
      </c>
      <c r="G272">
        <v>0</v>
      </c>
      <c r="H272">
        <v>2600</v>
      </c>
      <c r="I272">
        <v>27</v>
      </c>
      <c r="K272" s="7">
        <f t="shared" si="58"/>
        <v>0.45908</v>
      </c>
      <c r="L272" s="13">
        <f t="shared" si="52"/>
        <v>113.1</v>
      </c>
      <c r="M272" s="8">
        <f t="shared" si="53"/>
        <v>0.3580379520229145</v>
      </c>
      <c r="N272" s="9">
        <f t="shared" si="62"/>
        <v>0.23032799999999998</v>
      </c>
      <c r="O272" s="9"/>
      <c r="P272" s="7">
        <f t="shared" si="54"/>
        <v>38.6804</v>
      </c>
      <c r="Q272" s="9">
        <f t="shared" si="55"/>
        <v>73.346</v>
      </c>
      <c r="R272" s="9">
        <f t="shared" si="63"/>
        <v>0.5621400000000001</v>
      </c>
      <c r="S272" s="9"/>
      <c r="T272" s="10">
        <f t="shared" si="56"/>
        <v>114.1474459520229</v>
      </c>
      <c r="U272" s="10">
        <f t="shared" si="59"/>
        <v>112.58854</v>
      </c>
      <c r="V272" s="11">
        <f t="shared" si="60"/>
        <v>0.6875423614285798</v>
      </c>
      <c r="X272" s="11">
        <f t="shared" si="61"/>
        <v>0.6066099567703249</v>
      </c>
      <c r="Y272">
        <f t="shared" si="57"/>
        <v>0.4495407453829733</v>
      </c>
      <c r="Z272">
        <v>4896</v>
      </c>
      <c r="AA272" t="s">
        <v>257</v>
      </c>
    </row>
    <row r="273" spans="1:27" ht="12.75">
      <c r="A273" s="3" t="s">
        <v>194</v>
      </c>
      <c r="B273">
        <v>14</v>
      </c>
      <c r="C273">
        <v>3000</v>
      </c>
      <c r="D273">
        <v>17</v>
      </c>
      <c r="E273">
        <v>3.8</v>
      </c>
      <c r="F273">
        <v>1540</v>
      </c>
      <c r="G273">
        <v>537</v>
      </c>
      <c r="H273">
        <v>3000</v>
      </c>
      <c r="I273">
        <v>17</v>
      </c>
      <c r="K273" s="7">
        <f t="shared" si="58"/>
        <v>0.6986</v>
      </c>
      <c r="L273" s="13">
        <f t="shared" si="52"/>
        <v>130.5</v>
      </c>
      <c r="M273" s="8">
        <f t="shared" si="53"/>
        <v>0.43476037031353904</v>
      </c>
      <c r="N273" s="9">
        <f t="shared" si="62"/>
        <v>0.312588</v>
      </c>
      <c r="O273" s="9"/>
      <c r="P273" s="7">
        <f t="shared" si="54"/>
        <v>25.240599999999997</v>
      </c>
      <c r="Q273" s="9">
        <f t="shared" si="55"/>
        <v>84.63</v>
      </c>
      <c r="R273" s="9">
        <f t="shared" si="63"/>
        <v>0.35394000000000003</v>
      </c>
      <c r="S273" s="9"/>
      <c r="T273" s="10">
        <f t="shared" si="56"/>
        <v>131.94594837031354</v>
      </c>
      <c r="U273" s="10">
        <f t="shared" si="59"/>
        <v>110.22453999999999</v>
      </c>
      <c r="V273" s="11">
        <f t="shared" si="60"/>
        <v>8.969469614769242</v>
      </c>
      <c r="X273" s="11">
        <f t="shared" si="61"/>
        <v>0.6066099567703249</v>
      </c>
      <c r="Y273">
        <f t="shared" si="57"/>
        <v>0.6637277443137553</v>
      </c>
      <c r="Z273">
        <v>4896</v>
      </c>
      <c r="AA273" t="s">
        <v>257</v>
      </c>
    </row>
    <row r="274" spans="1:27" ht="12.75">
      <c r="A274" s="3" t="s">
        <v>195</v>
      </c>
      <c r="B274">
        <v>21</v>
      </c>
      <c r="C274">
        <v>140</v>
      </c>
      <c r="D274">
        <v>3</v>
      </c>
      <c r="E274">
        <v>4.3</v>
      </c>
      <c r="F274">
        <v>260</v>
      </c>
      <c r="G274">
        <v>13</v>
      </c>
      <c r="H274">
        <v>14</v>
      </c>
      <c r="I274">
        <v>120</v>
      </c>
      <c r="K274" s="7">
        <f t="shared" si="58"/>
        <v>1.0479</v>
      </c>
      <c r="L274" s="13">
        <f t="shared" si="52"/>
        <v>6.09</v>
      </c>
      <c r="M274" s="8">
        <f t="shared" si="53"/>
        <v>0.07672241829062454</v>
      </c>
      <c r="N274" s="9">
        <f t="shared" si="62"/>
        <v>0.353718</v>
      </c>
      <c r="O274" s="9"/>
      <c r="P274" s="7">
        <f t="shared" si="54"/>
        <v>4.261399999999999</v>
      </c>
      <c r="Q274" s="9">
        <f t="shared" si="55"/>
        <v>0.39493999999999996</v>
      </c>
      <c r="R274" s="9">
        <f t="shared" si="63"/>
        <v>2.4984</v>
      </c>
      <c r="S274" s="9"/>
      <c r="T274" s="10">
        <f t="shared" si="56"/>
        <v>7.568340418290624</v>
      </c>
      <c r="U274" s="10">
        <f t="shared" si="59"/>
        <v>7.154739999999999</v>
      </c>
      <c r="V274" s="11">
        <f t="shared" si="60"/>
        <v>2.809197576458288</v>
      </c>
      <c r="X274" s="11">
        <f t="shared" si="61"/>
        <v>0.9390988968286522</v>
      </c>
      <c r="Y274">
        <f t="shared" si="57"/>
        <v>0.29549107520514334</v>
      </c>
      <c r="Z274">
        <v>415</v>
      </c>
      <c r="AA274" t="s">
        <v>257</v>
      </c>
    </row>
    <row r="275" spans="1:27" ht="12.75">
      <c r="A275" s="3" t="s">
        <v>196</v>
      </c>
      <c r="B275">
        <v>14</v>
      </c>
      <c r="C275">
        <v>150</v>
      </c>
      <c r="D275">
        <v>3</v>
      </c>
      <c r="E275">
        <v>6.1</v>
      </c>
      <c r="F275">
        <v>250</v>
      </c>
      <c r="G275">
        <v>39</v>
      </c>
      <c r="H275">
        <v>5.3</v>
      </c>
      <c r="I275">
        <v>96</v>
      </c>
      <c r="K275" s="7">
        <f t="shared" si="58"/>
        <v>0.6986</v>
      </c>
      <c r="L275" s="13">
        <f t="shared" si="52"/>
        <v>6.5249999999999995</v>
      </c>
      <c r="M275" s="8">
        <f t="shared" si="53"/>
        <v>0.07672241829062454</v>
      </c>
      <c r="N275" s="9">
        <f t="shared" si="62"/>
        <v>0.501786</v>
      </c>
      <c r="O275" s="9"/>
      <c r="P275" s="7">
        <f t="shared" si="54"/>
        <v>4.097499999999999</v>
      </c>
      <c r="Q275" s="9">
        <f t="shared" si="55"/>
        <v>0.14951299999999998</v>
      </c>
      <c r="R275" s="9">
        <f t="shared" si="63"/>
        <v>1.99872</v>
      </c>
      <c r="S275" s="9"/>
      <c r="T275" s="10">
        <f t="shared" si="56"/>
        <v>7.802108418290624</v>
      </c>
      <c r="U275" s="10">
        <f t="shared" si="59"/>
        <v>6.2457329999999995</v>
      </c>
      <c r="V275" s="11">
        <f t="shared" si="60"/>
        <v>11.079107258885957</v>
      </c>
      <c r="X275" s="11">
        <f t="shared" si="61"/>
        <v>0.9775994143692581</v>
      </c>
      <c r="Y275">
        <f t="shared" si="57"/>
        <v>0.25899782005842836</v>
      </c>
      <c r="Z275">
        <v>415</v>
      </c>
      <c r="AA275" t="s">
        <v>257</v>
      </c>
    </row>
    <row r="276" spans="1:27" ht="12.75">
      <c r="A276" s="3">
        <v>375</v>
      </c>
      <c r="B276">
        <v>20</v>
      </c>
      <c r="C276">
        <v>10</v>
      </c>
      <c r="D276">
        <v>3</v>
      </c>
      <c r="E276">
        <v>8.5</v>
      </c>
      <c r="F276">
        <v>120</v>
      </c>
      <c r="G276">
        <v>0</v>
      </c>
      <c r="H276">
        <v>5.4</v>
      </c>
      <c r="I276">
        <v>5.8</v>
      </c>
      <c r="K276" s="7">
        <f t="shared" si="58"/>
        <v>0.998</v>
      </c>
      <c r="L276" s="13">
        <f t="shared" si="52"/>
        <v>0.43499999999999994</v>
      </c>
      <c r="M276" s="8">
        <f t="shared" si="53"/>
        <v>0.07672241829062454</v>
      </c>
      <c r="N276" s="9">
        <f t="shared" si="62"/>
        <v>0.69921</v>
      </c>
      <c r="O276" s="9"/>
      <c r="P276" s="7">
        <f t="shared" si="54"/>
        <v>1.9667999999999999</v>
      </c>
      <c r="Q276" s="9">
        <f t="shared" si="55"/>
        <v>0.152334</v>
      </c>
      <c r="R276" s="9">
        <f t="shared" si="63"/>
        <v>0.120756</v>
      </c>
      <c r="S276" s="9"/>
      <c r="T276" s="10">
        <f t="shared" si="56"/>
        <v>2.2089324182906243</v>
      </c>
      <c r="U276" s="10">
        <f t="shared" si="59"/>
        <v>2.23989</v>
      </c>
      <c r="V276" s="11">
        <f t="shared" si="60"/>
        <v>-0.6958601355293149</v>
      </c>
      <c r="X276" s="11">
        <f t="shared" si="61"/>
        <v>0.740634800641543</v>
      </c>
      <c r="Y276">
        <f t="shared" si="57"/>
        <v>0.8920622548616498</v>
      </c>
      <c r="Z276">
        <v>360</v>
      </c>
      <c r="AA276" t="s">
        <v>257</v>
      </c>
    </row>
    <row r="277" spans="1:27" ht="12.75">
      <c r="A277" s="3">
        <v>263</v>
      </c>
      <c r="B277">
        <v>23</v>
      </c>
      <c r="C277">
        <v>13</v>
      </c>
      <c r="D277">
        <v>6</v>
      </c>
      <c r="E277">
        <v>9.4</v>
      </c>
      <c r="F277">
        <v>150</v>
      </c>
      <c r="G277">
        <v>0</v>
      </c>
      <c r="H277">
        <v>3.6</v>
      </c>
      <c r="I277">
        <v>3.8</v>
      </c>
      <c r="K277" s="7">
        <f t="shared" si="58"/>
        <v>1.1477</v>
      </c>
      <c r="L277" s="13">
        <f t="shared" si="52"/>
        <v>0.5655</v>
      </c>
      <c r="M277" s="8">
        <f t="shared" si="53"/>
        <v>0.15344483658124908</v>
      </c>
      <c r="N277" s="9">
        <f t="shared" si="62"/>
        <v>0.773244</v>
      </c>
      <c r="O277" s="9"/>
      <c r="P277" s="7">
        <f t="shared" si="54"/>
        <v>2.4585</v>
      </c>
      <c r="Q277" s="9">
        <f t="shared" si="55"/>
        <v>0.101556</v>
      </c>
      <c r="R277" s="9">
        <f t="shared" si="63"/>
        <v>0.079116</v>
      </c>
      <c r="S277" s="9"/>
      <c r="T277" s="10">
        <f t="shared" si="56"/>
        <v>2.639888836581249</v>
      </c>
      <c r="U277" s="10">
        <f t="shared" si="59"/>
        <v>2.639172</v>
      </c>
      <c r="V277" s="11">
        <f t="shared" si="60"/>
        <v>0.01357886570054291</v>
      </c>
      <c r="X277" s="11">
        <f t="shared" si="61"/>
        <v>0.847754911131899</v>
      </c>
      <c r="Y277">
        <f t="shared" si="57"/>
        <v>0.9355111116907507</v>
      </c>
      <c r="Z277">
        <v>676</v>
      </c>
      <c r="AA277" t="s">
        <v>257</v>
      </c>
    </row>
    <row r="278" spans="1:27" ht="12.75">
      <c r="A278" s="3" t="s">
        <v>197</v>
      </c>
      <c r="B278">
        <v>36</v>
      </c>
      <c r="C278">
        <v>32</v>
      </c>
      <c r="D278">
        <v>7</v>
      </c>
      <c r="E278">
        <v>17</v>
      </c>
      <c r="F278">
        <v>220</v>
      </c>
      <c r="G278">
        <v>0</v>
      </c>
      <c r="H278">
        <v>15</v>
      </c>
      <c r="I278">
        <v>39</v>
      </c>
      <c r="K278" s="7">
        <f t="shared" si="58"/>
        <v>1.7964</v>
      </c>
      <c r="L278" s="13">
        <f t="shared" si="52"/>
        <v>1.392</v>
      </c>
      <c r="M278" s="8">
        <f t="shared" si="53"/>
        <v>0.17901897601145725</v>
      </c>
      <c r="N278" s="9">
        <f t="shared" si="62"/>
        <v>1.39842</v>
      </c>
      <c r="O278" s="9"/>
      <c r="P278" s="7">
        <f t="shared" si="54"/>
        <v>3.6057999999999995</v>
      </c>
      <c r="Q278" s="9">
        <f t="shared" si="55"/>
        <v>0.42314999999999997</v>
      </c>
      <c r="R278" s="9">
        <f t="shared" si="63"/>
        <v>0.81198</v>
      </c>
      <c r="S278" s="9"/>
      <c r="T278" s="10">
        <f t="shared" si="56"/>
        <v>4.765838976011457</v>
      </c>
      <c r="U278" s="10">
        <f t="shared" si="59"/>
        <v>4.840929999999999</v>
      </c>
      <c r="V278" s="11">
        <f t="shared" si="60"/>
        <v>-0.7816470259256575</v>
      </c>
      <c r="X278" s="11">
        <f t="shared" si="61"/>
        <v>0.7668787703495579</v>
      </c>
      <c r="Y278">
        <f t="shared" si="57"/>
        <v>0.6887033331033056</v>
      </c>
      <c r="Z278">
        <v>500</v>
      </c>
      <c r="AA278" t="s">
        <v>257</v>
      </c>
    </row>
    <row r="279" spans="1:27" ht="12.75">
      <c r="A279" s="3">
        <v>283</v>
      </c>
      <c r="B279">
        <v>74</v>
      </c>
      <c r="C279">
        <v>76</v>
      </c>
      <c r="D279">
        <v>3</v>
      </c>
      <c r="E279">
        <v>24</v>
      </c>
      <c r="F279">
        <v>360</v>
      </c>
      <c r="G279">
        <v>0</v>
      </c>
      <c r="H279">
        <v>22</v>
      </c>
      <c r="I279">
        <v>100</v>
      </c>
      <c r="K279" s="7">
        <f t="shared" si="58"/>
        <v>3.6926</v>
      </c>
      <c r="L279" s="13">
        <f t="shared" si="52"/>
        <v>3.3059999999999996</v>
      </c>
      <c r="M279" s="8">
        <f t="shared" si="53"/>
        <v>0.07672241829062454</v>
      </c>
      <c r="N279" s="9">
        <f t="shared" si="62"/>
        <v>1.97424</v>
      </c>
      <c r="O279" s="9"/>
      <c r="P279" s="7">
        <f t="shared" si="54"/>
        <v>5.900399999999999</v>
      </c>
      <c r="Q279" s="9">
        <f t="shared" si="55"/>
        <v>0.62062</v>
      </c>
      <c r="R279" s="9">
        <f t="shared" si="63"/>
        <v>2.0820000000000003</v>
      </c>
      <c r="S279" s="9"/>
      <c r="T279" s="10">
        <f t="shared" si="56"/>
        <v>9.049562418290623</v>
      </c>
      <c r="U279" s="10">
        <f t="shared" si="59"/>
        <v>8.603019999999999</v>
      </c>
      <c r="V279" s="11">
        <f t="shared" si="60"/>
        <v>2.5296152580369315</v>
      </c>
      <c r="X279" s="11">
        <f t="shared" si="61"/>
        <v>0.8419454900143125</v>
      </c>
      <c r="Y279">
        <f t="shared" si="57"/>
        <v>0.6394555467045336</v>
      </c>
      <c r="Z279">
        <v>336</v>
      </c>
      <c r="AA279" t="s">
        <v>257</v>
      </c>
    </row>
    <row r="280" spans="1:27" ht="12.75">
      <c r="A280" s="3">
        <v>824</v>
      </c>
      <c r="B280">
        <v>62</v>
      </c>
      <c r="C280">
        <v>573</v>
      </c>
      <c r="D280">
        <v>4.3</v>
      </c>
      <c r="E280">
        <v>24</v>
      </c>
      <c r="F280">
        <v>326</v>
      </c>
      <c r="G280">
        <v>0</v>
      </c>
      <c r="H280">
        <v>37</v>
      </c>
      <c r="I280">
        <v>1130</v>
      </c>
      <c r="K280" s="7">
        <f t="shared" si="58"/>
        <v>3.0938</v>
      </c>
      <c r="L280" s="13">
        <f t="shared" si="52"/>
        <v>24.9255</v>
      </c>
      <c r="M280" s="8">
        <f t="shared" si="53"/>
        <v>0.10996879954989516</v>
      </c>
      <c r="N280" s="9">
        <f t="shared" si="62"/>
        <v>1.97424</v>
      </c>
      <c r="O280" s="9"/>
      <c r="P280" s="7">
        <f t="shared" si="54"/>
        <v>5.343139999999999</v>
      </c>
      <c r="Q280" s="9">
        <f t="shared" si="55"/>
        <v>1.0437699999999999</v>
      </c>
      <c r="R280" s="9">
        <f t="shared" si="63"/>
        <v>23.526600000000002</v>
      </c>
      <c r="S280" s="9"/>
      <c r="T280" s="10">
        <f t="shared" si="56"/>
        <v>30.1035087995499</v>
      </c>
      <c r="U280" s="10">
        <f t="shared" si="59"/>
        <v>29.913510000000002</v>
      </c>
      <c r="V280" s="11">
        <f t="shared" si="60"/>
        <v>0.3165748705120995</v>
      </c>
      <c r="X280" s="11">
        <f t="shared" si="61"/>
        <v>0.959807495551473</v>
      </c>
      <c r="Y280">
        <f t="shared" si="57"/>
        <v>0.11621914020826131</v>
      </c>
      <c r="Z280">
        <v>327</v>
      </c>
      <c r="AA280" t="s">
        <v>257</v>
      </c>
    </row>
    <row r="281" spans="1:27" ht="12.75">
      <c r="A281" s="3">
        <v>844</v>
      </c>
      <c r="B281">
        <v>96</v>
      </c>
      <c r="C281">
        <v>338</v>
      </c>
      <c r="D281">
        <v>6.1</v>
      </c>
      <c r="E281">
        <v>53</v>
      </c>
      <c r="F281">
        <v>307</v>
      </c>
      <c r="G281">
        <v>0</v>
      </c>
      <c r="H281">
        <v>15</v>
      </c>
      <c r="I281">
        <v>876</v>
      </c>
      <c r="K281" s="7">
        <f t="shared" si="58"/>
        <v>4.7904</v>
      </c>
      <c r="L281" s="13">
        <f t="shared" si="52"/>
        <v>14.703</v>
      </c>
      <c r="M281" s="8">
        <f t="shared" si="53"/>
        <v>0.15600225052426986</v>
      </c>
      <c r="N281" s="9">
        <f t="shared" si="62"/>
        <v>4.35978</v>
      </c>
      <c r="O281" s="9"/>
      <c r="P281" s="7">
        <f t="shared" si="54"/>
        <v>5.03173</v>
      </c>
      <c r="Q281" s="9">
        <f t="shared" si="55"/>
        <v>0.42314999999999997</v>
      </c>
      <c r="R281" s="9">
        <f t="shared" si="63"/>
        <v>18.23832</v>
      </c>
      <c r="S281" s="9"/>
      <c r="T281" s="10">
        <f t="shared" si="56"/>
        <v>24.009182250524272</v>
      </c>
      <c r="U281" s="10">
        <f t="shared" si="59"/>
        <v>23.6932</v>
      </c>
      <c r="V281" s="11">
        <f t="shared" si="60"/>
        <v>0.6624035019148309</v>
      </c>
      <c r="X281" s="11">
        <f t="shared" si="61"/>
        <v>0.9720252675003223</v>
      </c>
      <c r="Y281">
        <f t="shared" si="57"/>
        <v>0.20801850906172814</v>
      </c>
      <c r="Z281">
        <v>640</v>
      </c>
      <c r="AA281" t="s">
        <v>257</v>
      </c>
    </row>
    <row r="282" spans="1:27" ht="12.75">
      <c r="A282" s="3" t="s">
        <v>198</v>
      </c>
      <c r="B282">
        <v>140</v>
      </c>
      <c r="C282">
        <v>160</v>
      </c>
      <c r="D282">
        <v>15</v>
      </c>
      <c r="E282">
        <v>76</v>
      </c>
      <c r="F282">
        <v>300</v>
      </c>
      <c r="G282">
        <v>2</v>
      </c>
      <c r="H282">
        <v>19</v>
      </c>
      <c r="I282">
        <v>790</v>
      </c>
      <c r="K282" s="7">
        <f t="shared" si="58"/>
        <v>6.986</v>
      </c>
      <c r="L282" s="13">
        <f t="shared" si="52"/>
        <v>6.959999999999999</v>
      </c>
      <c r="M282" s="8">
        <f t="shared" si="53"/>
        <v>0.38361209145312264</v>
      </c>
      <c r="N282" s="9">
        <f t="shared" si="62"/>
        <v>6.25176</v>
      </c>
      <c r="O282" s="9"/>
      <c r="P282" s="7">
        <f t="shared" si="54"/>
        <v>4.917</v>
      </c>
      <c r="Q282" s="9">
        <f t="shared" si="55"/>
        <v>0.53599</v>
      </c>
      <c r="R282" s="9">
        <f t="shared" si="63"/>
        <v>16.4478</v>
      </c>
      <c r="S282" s="9"/>
      <c r="T282" s="10">
        <f t="shared" si="56"/>
        <v>20.58137209145312</v>
      </c>
      <c r="U282" s="10">
        <f t="shared" si="59"/>
        <v>21.90079</v>
      </c>
      <c r="V282" s="11">
        <f t="shared" si="60"/>
        <v>-3.1058162852128754</v>
      </c>
      <c r="X282" s="11">
        <f t="shared" si="61"/>
        <v>0.9284964360944985</v>
      </c>
      <c r="Y282">
        <f t="shared" si="57"/>
        <v>0.2981163959750446</v>
      </c>
      <c r="Z282">
        <v>99</v>
      </c>
      <c r="AA282" t="s">
        <v>257</v>
      </c>
    </row>
    <row r="283" spans="1:27" ht="12.75">
      <c r="A283" s="3" t="s">
        <v>199</v>
      </c>
      <c r="B283">
        <v>330</v>
      </c>
      <c r="C283">
        <v>54</v>
      </c>
      <c r="D283">
        <v>4.9</v>
      </c>
      <c r="E283">
        <v>162</v>
      </c>
      <c r="F283">
        <v>546</v>
      </c>
      <c r="G283">
        <v>0</v>
      </c>
      <c r="H283">
        <v>7.7</v>
      </c>
      <c r="I283">
        <v>1100</v>
      </c>
      <c r="K283" s="7">
        <f t="shared" si="58"/>
        <v>16.467</v>
      </c>
      <c r="L283" s="13">
        <f t="shared" si="52"/>
        <v>2.3489999999999998</v>
      </c>
      <c r="M283" s="8">
        <f t="shared" si="53"/>
        <v>0.12531328320802007</v>
      </c>
      <c r="N283" s="9">
        <f t="shared" si="62"/>
        <v>13.32612</v>
      </c>
      <c r="O283" s="9"/>
      <c r="P283" s="7">
        <f t="shared" si="54"/>
        <v>8.948939999999999</v>
      </c>
      <c r="Q283" s="9">
        <f t="shared" si="55"/>
        <v>0.217217</v>
      </c>
      <c r="R283" s="9">
        <f t="shared" si="63"/>
        <v>22.902</v>
      </c>
      <c r="S283" s="9"/>
      <c r="T283" s="10">
        <f t="shared" si="56"/>
        <v>32.26743328320802</v>
      </c>
      <c r="U283" s="10">
        <f t="shared" si="59"/>
        <v>32.068157</v>
      </c>
      <c r="V283" s="11">
        <f t="shared" si="60"/>
        <v>0.30974501412173105</v>
      </c>
      <c r="X283" s="11">
        <f t="shared" si="61"/>
        <v>0.9153551706656139</v>
      </c>
      <c r="Y283">
        <f t="shared" si="57"/>
        <v>0.41827326068734283</v>
      </c>
      <c r="Z283">
        <v>400</v>
      </c>
      <c r="AA283" t="s">
        <v>257</v>
      </c>
    </row>
    <row r="284" spans="1:27" ht="12.75">
      <c r="A284" s="3">
        <v>466</v>
      </c>
      <c r="B284">
        <v>1.6</v>
      </c>
      <c r="C284">
        <v>150</v>
      </c>
      <c r="D284">
        <v>2</v>
      </c>
      <c r="E284">
        <v>0.1</v>
      </c>
      <c r="F284">
        <v>326</v>
      </c>
      <c r="I284">
        <v>58</v>
      </c>
      <c r="K284" s="7">
        <f t="shared" si="58"/>
        <v>0.07984000000000001</v>
      </c>
      <c r="L284" s="13">
        <f t="shared" si="52"/>
        <v>6.5249999999999995</v>
      </c>
      <c r="M284" s="8">
        <f t="shared" si="53"/>
        <v>0.051148278860416355</v>
      </c>
      <c r="N284" s="9">
        <f t="shared" si="62"/>
        <v>0.008226</v>
      </c>
      <c r="O284" s="9"/>
      <c r="P284" s="7">
        <f t="shared" si="54"/>
        <v>5.343139999999999</v>
      </c>
      <c r="Q284" s="9">
        <f t="shared" si="55"/>
        <v>0</v>
      </c>
      <c r="R284" s="9">
        <f t="shared" si="63"/>
        <v>1.2075600000000002</v>
      </c>
      <c r="S284" s="9"/>
      <c r="T284" s="10">
        <f t="shared" si="56"/>
        <v>6.664214278860415</v>
      </c>
      <c r="U284" s="10">
        <f t="shared" si="59"/>
        <v>6.550699999999999</v>
      </c>
      <c r="V284" s="11">
        <f t="shared" si="60"/>
        <v>0.8589861157253369</v>
      </c>
      <c r="X284" s="11">
        <f t="shared" si="61"/>
        <v>1</v>
      </c>
      <c r="Y284">
        <f t="shared" si="57"/>
        <v>0.062016467298430945</v>
      </c>
      <c r="Z284">
        <v>746</v>
      </c>
      <c r="AA284" t="s">
        <v>258</v>
      </c>
    </row>
    <row r="285" spans="1:27" ht="12.75">
      <c r="A285" s="3">
        <v>467</v>
      </c>
      <c r="B285">
        <v>44</v>
      </c>
      <c r="C285">
        <v>43</v>
      </c>
      <c r="D285">
        <v>2.5</v>
      </c>
      <c r="E285">
        <v>5.1</v>
      </c>
      <c r="F285">
        <v>266</v>
      </c>
      <c r="I285">
        <v>40</v>
      </c>
      <c r="K285" s="7">
        <f t="shared" si="58"/>
        <v>2.1955999999999998</v>
      </c>
      <c r="L285" s="13">
        <f t="shared" si="52"/>
        <v>1.8704999999999998</v>
      </c>
      <c r="M285" s="8">
        <f t="shared" si="53"/>
        <v>0.06393534857552044</v>
      </c>
      <c r="N285" s="9">
        <f t="shared" si="62"/>
        <v>0.41952599999999995</v>
      </c>
      <c r="O285" s="9"/>
      <c r="P285" s="7">
        <f t="shared" si="54"/>
        <v>4.3597399999999995</v>
      </c>
      <c r="Q285" s="9">
        <f t="shared" si="55"/>
        <v>0</v>
      </c>
      <c r="R285" s="9">
        <f t="shared" si="63"/>
        <v>0.8328000000000001</v>
      </c>
      <c r="S285" s="9"/>
      <c r="T285" s="10">
        <f t="shared" si="56"/>
        <v>4.54956134857552</v>
      </c>
      <c r="U285" s="10">
        <f t="shared" si="59"/>
        <v>5.192539999999999</v>
      </c>
      <c r="V285" s="11">
        <f t="shared" si="60"/>
        <v>-6.59999961423615</v>
      </c>
      <c r="X285" s="11">
        <f t="shared" si="61"/>
        <v>1</v>
      </c>
      <c r="Y285">
        <f t="shared" si="57"/>
        <v>0.7250033020737022</v>
      </c>
      <c r="Z285">
        <v>1350</v>
      </c>
      <c r="AA285" t="s">
        <v>258</v>
      </c>
    </row>
    <row r="286" spans="1:27" ht="12.75">
      <c r="A286" s="3">
        <v>662</v>
      </c>
      <c r="B286">
        <v>120</v>
      </c>
      <c r="C286">
        <v>200</v>
      </c>
      <c r="D286">
        <v>3</v>
      </c>
      <c r="E286">
        <v>15</v>
      </c>
      <c r="F286">
        <v>200</v>
      </c>
      <c r="G286">
        <v>0</v>
      </c>
      <c r="H286">
        <v>23</v>
      </c>
      <c r="I286">
        <v>610</v>
      </c>
      <c r="K286" s="7">
        <f t="shared" si="58"/>
        <v>5.9879999999999995</v>
      </c>
      <c r="L286" s="13">
        <f t="shared" si="52"/>
        <v>8.7</v>
      </c>
      <c r="M286" s="8">
        <f t="shared" si="53"/>
        <v>0.07672241829062454</v>
      </c>
      <c r="N286" s="9">
        <f t="shared" si="62"/>
        <v>1.2339</v>
      </c>
      <c r="O286" s="9"/>
      <c r="P286" s="7">
        <f t="shared" si="54"/>
        <v>3.2779999999999996</v>
      </c>
      <c r="Q286" s="9">
        <f t="shared" si="55"/>
        <v>0.64883</v>
      </c>
      <c r="R286" s="9">
        <f t="shared" si="63"/>
        <v>12.7002</v>
      </c>
      <c r="S286" s="9"/>
      <c r="T286" s="10">
        <f t="shared" si="56"/>
        <v>15.998622418290624</v>
      </c>
      <c r="U286" s="10">
        <f t="shared" si="59"/>
        <v>16.62703</v>
      </c>
      <c r="V286" s="11">
        <f t="shared" si="60"/>
        <v>-1.926114989679343</v>
      </c>
      <c r="X286" s="11">
        <f t="shared" si="61"/>
        <v>0.9305977325504903</v>
      </c>
      <c r="Y286">
        <f t="shared" si="57"/>
        <v>0.32041609143737754</v>
      </c>
      <c r="Z286">
        <v>1965</v>
      </c>
      <c r="AA286" t="s">
        <v>258</v>
      </c>
    </row>
    <row r="287" spans="2:27" ht="12.75">
      <c r="B287">
        <v>124</v>
      </c>
      <c r="C287">
        <v>39</v>
      </c>
      <c r="D287">
        <v>2.2</v>
      </c>
      <c r="E287">
        <v>25</v>
      </c>
      <c r="F287">
        <v>265</v>
      </c>
      <c r="G287">
        <v>0</v>
      </c>
      <c r="H287">
        <v>14</v>
      </c>
      <c r="I287">
        <v>230</v>
      </c>
      <c r="K287" s="7">
        <f t="shared" si="58"/>
        <v>6.1876</v>
      </c>
      <c r="L287" s="13">
        <f t="shared" si="52"/>
        <v>1.6965</v>
      </c>
      <c r="M287" s="8">
        <f t="shared" si="53"/>
        <v>0.05626310674645799</v>
      </c>
      <c r="N287" s="9">
        <f t="shared" si="62"/>
        <v>2.0564999999999998</v>
      </c>
      <c r="O287" s="9"/>
      <c r="P287" s="7">
        <f t="shared" si="54"/>
        <v>4.343349999999999</v>
      </c>
      <c r="Q287" s="9">
        <f t="shared" si="55"/>
        <v>0.39493999999999996</v>
      </c>
      <c r="R287" s="9">
        <f t="shared" si="63"/>
        <v>4.788600000000001</v>
      </c>
      <c r="S287" s="9"/>
      <c r="T287" s="10">
        <f t="shared" si="56"/>
        <v>9.996863106746458</v>
      </c>
      <c r="U287" s="10">
        <f t="shared" si="59"/>
        <v>9.52689</v>
      </c>
      <c r="V287" s="11">
        <f t="shared" si="60"/>
        <v>2.4071862831745117</v>
      </c>
      <c r="X287" s="11">
        <f t="shared" si="61"/>
        <v>0.811163600198906</v>
      </c>
      <c r="Y287">
        <f t="shared" si="57"/>
        <v>0.563728795029245</v>
      </c>
      <c r="Z287">
        <v>1250</v>
      </c>
      <c r="AA287" t="s">
        <v>258</v>
      </c>
    </row>
    <row r="288" spans="1:27" ht="12.75">
      <c r="A288" s="3" t="s">
        <v>200</v>
      </c>
      <c r="B288">
        <v>120</v>
      </c>
      <c r="C288">
        <v>110</v>
      </c>
      <c r="D288">
        <v>4</v>
      </c>
      <c r="E288">
        <v>59</v>
      </c>
      <c r="F288">
        <v>23</v>
      </c>
      <c r="G288">
        <v>0</v>
      </c>
      <c r="H288">
        <v>14</v>
      </c>
      <c r="I288">
        <v>730</v>
      </c>
      <c r="K288" s="7">
        <f t="shared" si="58"/>
        <v>5.9879999999999995</v>
      </c>
      <c r="L288" s="13">
        <f t="shared" si="52"/>
        <v>4.784999999999999</v>
      </c>
      <c r="M288" s="8">
        <f t="shared" si="53"/>
        <v>0.10229655772083271</v>
      </c>
      <c r="N288" s="9">
        <f t="shared" si="62"/>
        <v>4.85334</v>
      </c>
      <c r="O288" s="9"/>
      <c r="P288" s="7">
        <f t="shared" si="54"/>
        <v>0.37696999999999997</v>
      </c>
      <c r="Q288" s="9">
        <f t="shared" si="55"/>
        <v>0.39493999999999996</v>
      </c>
      <c r="R288" s="9">
        <f t="shared" si="63"/>
        <v>15.1986</v>
      </c>
      <c r="S288" s="9"/>
      <c r="T288" s="10">
        <f t="shared" si="56"/>
        <v>15.728636557720833</v>
      </c>
      <c r="U288" s="10">
        <f t="shared" si="59"/>
        <v>15.97051</v>
      </c>
      <c r="V288" s="11">
        <f t="shared" si="60"/>
        <v>-0.7630282469552979</v>
      </c>
      <c r="X288" s="11">
        <f t="shared" si="61"/>
        <v>0.9237558736201578</v>
      </c>
      <c r="Y288">
        <f t="shared" si="57"/>
        <v>0.28263147461131094</v>
      </c>
      <c r="Z288">
        <v>1683</v>
      </c>
      <c r="AA288" t="s">
        <v>258</v>
      </c>
    </row>
    <row r="289" spans="1:27" ht="12.75">
      <c r="A289" s="3" t="s">
        <v>201</v>
      </c>
      <c r="B289">
        <v>120</v>
      </c>
      <c r="C289">
        <v>110</v>
      </c>
      <c r="D289">
        <v>4</v>
      </c>
      <c r="E289">
        <v>60</v>
      </c>
      <c r="F289">
        <v>230</v>
      </c>
      <c r="G289">
        <v>0</v>
      </c>
      <c r="H289">
        <v>22</v>
      </c>
      <c r="I289">
        <v>570</v>
      </c>
      <c r="K289" s="7">
        <f t="shared" si="58"/>
        <v>5.9879999999999995</v>
      </c>
      <c r="L289" s="13">
        <f t="shared" si="52"/>
        <v>4.784999999999999</v>
      </c>
      <c r="M289" s="8">
        <f t="shared" si="53"/>
        <v>0.10229655772083271</v>
      </c>
      <c r="N289" s="9">
        <f t="shared" si="62"/>
        <v>4.9356</v>
      </c>
      <c r="O289" s="9"/>
      <c r="P289" s="7">
        <f t="shared" si="54"/>
        <v>3.7697</v>
      </c>
      <c r="Q289" s="9">
        <f t="shared" si="55"/>
        <v>0.62062</v>
      </c>
      <c r="R289" s="9">
        <f t="shared" si="63"/>
        <v>11.867400000000002</v>
      </c>
      <c r="S289" s="9"/>
      <c r="T289" s="10">
        <f t="shared" si="56"/>
        <v>15.810896557720831</v>
      </c>
      <c r="U289" s="10">
        <f t="shared" si="59"/>
        <v>16.257720000000003</v>
      </c>
      <c r="V289" s="11">
        <f t="shared" si="60"/>
        <v>-1.3933355730357961</v>
      </c>
      <c r="X289" s="11">
        <f t="shared" si="61"/>
        <v>0.8851898579626389</v>
      </c>
      <c r="Y289">
        <f t="shared" si="57"/>
        <v>0.33536073120736576</v>
      </c>
      <c r="Z289">
        <v>1683</v>
      </c>
      <c r="AA289" t="s">
        <v>258</v>
      </c>
    </row>
    <row r="290" spans="1:27" ht="12.75">
      <c r="A290" s="3" t="s">
        <v>202</v>
      </c>
      <c r="B290">
        <v>170</v>
      </c>
      <c r="C290">
        <v>27</v>
      </c>
      <c r="D290">
        <v>5</v>
      </c>
      <c r="E290">
        <v>82</v>
      </c>
      <c r="F290">
        <v>190</v>
      </c>
      <c r="G290">
        <v>23</v>
      </c>
      <c r="H290">
        <v>6.4</v>
      </c>
      <c r="I290">
        <v>590</v>
      </c>
      <c r="K290" s="7">
        <f t="shared" si="58"/>
        <v>8.483</v>
      </c>
      <c r="L290" s="13">
        <f t="shared" si="52"/>
        <v>1.1744999999999999</v>
      </c>
      <c r="M290" s="8">
        <f t="shared" si="53"/>
        <v>0.12787069715104088</v>
      </c>
      <c r="N290" s="9">
        <f t="shared" si="62"/>
        <v>6.7453199999999995</v>
      </c>
      <c r="O290" s="9"/>
      <c r="P290" s="7">
        <f t="shared" si="54"/>
        <v>3.1140999999999996</v>
      </c>
      <c r="Q290" s="9">
        <f t="shared" si="55"/>
        <v>0.180544</v>
      </c>
      <c r="R290" s="9">
        <f t="shared" si="63"/>
        <v>12.283800000000001</v>
      </c>
      <c r="S290" s="9"/>
      <c r="T290" s="10">
        <f t="shared" si="56"/>
        <v>16.53069069715104</v>
      </c>
      <c r="U290" s="10">
        <f t="shared" si="59"/>
        <v>15.578444000000001</v>
      </c>
      <c r="V290" s="11">
        <f t="shared" si="60"/>
        <v>2.9656566772430963</v>
      </c>
      <c r="X290" s="11">
        <f t="shared" si="61"/>
        <v>0.8667615221350745</v>
      </c>
      <c r="Y290">
        <f t="shared" si="57"/>
        <v>0.4084885490301827</v>
      </c>
      <c r="Z290">
        <v>1188</v>
      </c>
      <c r="AA290" t="s">
        <v>258</v>
      </c>
    </row>
    <row r="291" spans="1:27" ht="12.75">
      <c r="A291" s="3" t="s">
        <v>203</v>
      </c>
      <c r="B291">
        <v>90</v>
      </c>
      <c r="C291">
        <v>10</v>
      </c>
      <c r="D291">
        <v>1.2</v>
      </c>
      <c r="E291">
        <v>15</v>
      </c>
      <c r="F291">
        <v>280</v>
      </c>
      <c r="G291">
        <v>0</v>
      </c>
      <c r="H291">
        <v>4.8</v>
      </c>
      <c r="I291">
        <v>72</v>
      </c>
      <c r="K291" s="7">
        <f t="shared" si="58"/>
        <v>4.491</v>
      </c>
      <c r="L291" s="13">
        <f t="shared" si="52"/>
        <v>0.43499999999999994</v>
      </c>
      <c r="M291" s="8">
        <f t="shared" si="53"/>
        <v>0.030688967316249812</v>
      </c>
      <c r="N291" s="9">
        <f t="shared" si="62"/>
        <v>1.2339</v>
      </c>
      <c r="O291" s="9"/>
      <c r="P291" s="7">
        <f t="shared" si="54"/>
        <v>4.5892</v>
      </c>
      <c r="Q291" s="9">
        <f t="shared" si="55"/>
        <v>0.135408</v>
      </c>
      <c r="R291" s="9">
        <f t="shared" si="63"/>
        <v>1.4990400000000002</v>
      </c>
      <c r="S291" s="9"/>
      <c r="T291" s="10">
        <f t="shared" si="56"/>
        <v>6.190588967316249</v>
      </c>
      <c r="U291" s="10">
        <f t="shared" si="59"/>
        <v>6.223648</v>
      </c>
      <c r="V291" s="11">
        <f t="shared" si="60"/>
        <v>-0.26629935267698823</v>
      </c>
      <c r="X291" s="11">
        <f t="shared" si="61"/>
        <v>0.7626120250767872</v>
      </c>
      <c r="Y291">
        <f t="shared" si="57"/>
        <v>0.7497445759961536</v>
      </c>
      <c r="Z291">
        <v>870</v>
      </c>
      <c r="AA291" t="s">
        <v>259</v>
      </c>
    </row>
    <row r="292" spans="1:27" ht="12.75">
      <c r="A292" s="3" t="s">
        <v>204</v>
      </c>
      <c r="B292">
        <v>91</v>
      </c>
      <c r="C292">
        <v>10</v>
      </c>
      <c r="D292">
        <v>1.4</v>
      </c>
      <c r="E292">
        <v>16</v>
      </c>
      <c r="F292">
        <v>279</v>
      </c>
      <c r="H292">
        <v>4.7</v>
      </c>
      <c r="I292">
        <v>85</v>
      </c>
      <c r="K292" s="7">
        <f t="shared" si="58"/>
        <v>4.5409</v>
      </c>
      <c r="L292" s="13">
        <f t="shared" si="52"/>
        <v>0.43499999999999994</v>
      </c>
      <c r="M292" s="8">
        <f t="shared" si="53"/>
        <v>0.03580379520229145</v>
      </c>
      <c r="N292" s="9">
        <f t="shared" si="62"/>
        <v>1.31616</v>
      </c>
      <c r="O292" s="9"/>
      <c r="P292" s="7">
        <f t="shared" si="54"/>
        <v>4.57281</v>
      </c>
      <c r="Q292" s="9">
        <f t="shared" si="55"/>
        <v>0.132587</v>
      </c>
      <c r="R292" s="9">
        <f t="shared" si="63"/>
        <v>1.7697</v>
      </c>
      <c r="S292" s="9"/>
      <c r="T292" s="10">
        <f t="shared" si="56"/>
        <v>6.3278637952022905</v>
      </c>
      <c r="U292" s="10">
        <f t="shared" si="59"/>
        <v>6.475097</v>
      </c>
      <c r="V292" s="11">
        <f t="shared" si="60"/>
        <v>-1.1499934050636378</v>
      </c>
      <c r="X292" s="11">
        <f t="shared" si="61"/>
        <v>0.7664023312725626</v>
      </c>
      <c r="Y292">
        <f t="shared" si="57"/>
        <v>0.7195670776154407</v>
      </c>
      <c r="Z292">
        <v>870</v>
      </c>
      <c r="AA292" t="s">
        <v>259</v>
      </c>
    </row>
    <row r="293" spans="1:27" ht="12.75">
      <c r="A293" s="3" t="s">
        <v>205</v>
      </c>
      <c r="B293">
        <v>190</v>
      </c>
      <c r="C293">
        <v>27</v>
      </c>
      <c r="D293">
        <v>0.1</v>
      </c>
      <c r="E293">
        <v>38</v>
      </c>
      <c r="F293">
        <v>42</v>
      </c>
      <c r="G293">
        <v>0</v>
      </c>
      <c r="H293">
        <v>140</v>
      </c>
      <c r="I293">
        <v>450</v>
      </c>
      <c r="K293" s="7">
        <f t="shared" si="58"/>
        <v>9.481</v>
      </c>
      <c r="L293" s="13">
        <f t="shared" si="52"/>
        <v>1.1744999999999999</v>
      </c>
      <c r="M293" s="8">
        <f t="shared" si="53"/>
        <v>0.002557413943020818</v>
      </c>
      <c r="N293" s="9">
        <f t="shared" si="62"/>
        <v>3.12588</v>
      </c>
      <c r="O293" s="9"/>
      <c r="P293" s="7">
        <f t="shared" si="54"/>
        <v>0.6883799999999999</v>
      </c>
      <c r="Q293" s="9">
        <f t="shared" si="55"/>
        <v>3.9494</v>
      </c>
      <c r="R293" s="9">
        <f t="shared" si="63"/>
        <v>9.369000000000002</v>
      </c>
      <c r="S293" s="9"/>
      <c r="T293" s="10">
        <f t="shared" si="56"/>
        <v>13.783937413943022</v>
      </c>
      <c r="U293" s="10">
        <f t="shared" si="59"/>
        <v>14.006780000000001</v>
      </c>
      <c r="V293" s="11">
        <f t="shared" si="60"/>
        <v>-0.8018597819471025</v>
      </c>
      <c r="X293" s="11">
        <f t="shared" si="61"/>
        <v>0.22921993013134526</v>
      </c>
      <c r="Y293">
        <f t="shared" si="57"/>
        <v>0.5029708222811671</v>
      </c>
      <c r="Z293">
        <v>1367</v>
      </c>
      <c r="AA293" t="s">
        <v>259</v>
      </c>
    </row>
    <row r="294" spans="1:27" ht="12.75">
      <c r="A294" s="3" t="s">
        <v>206</v>
      </c>
      <c r="B294">
        <v>190</v>
      </c>
      <c r="C294">
        <v>22</v>
      </c>
      <c r="D294">
        <v>2</v>
      </c>
      <c r="E294">
        <v>38</v>
      </c>
      <c r="F294">
        <v>240</v>
      </c>
      <c r="G294">
        <v>0</v>
      </c>
      <c r="H294">
        <v>9.9</v>
      </c>
      <c r="I294">
        <v>460</v>
      </c>
      <c r="K294" s="7">
        <f t="shared" si="58"/>
        <v>9.481</v>
      </c>
      <c r="L294" s="13">
        <f t="shared" si="52"/>
        <v>0.957</v>
      </c>
      <c r="M294" s="8">
        <f t="shared" si="53"/>
        <v>0.051148278860416355</v>
      </c>
      <c r="N294" s="9">
        <f t="shared" si="62"/>
        <v>3.12588</v>
      </c>
      <c r="O294" s="9"/>
      <c r="P294" s="7">
        <f t="shared" si="54"/>
        <v>3.9335999999999998</v>
      </c>
      <c r="Q294" s="9">
        <f t="shared" si="55"/>
        <v>0.279279</v>
      </c>
      <c r="R294" s="9">
        <f t="shared" si="63"/>
        <v>9.577200000000001</v>
      </c>
      <c r="S294" s="9"/>
      <c r="T294" s="10">
        <f t="shared" si="56"/>
        <v>13.615028278860418</v>
      </c>
      <c r="U294" s="10">
        <f t="shared" si="59"/>
        <v>13.790079000000002</v>
      </c>
      <c r="V294" s="11">
        <f t="shared" si="60"/>
        <v>-0.6387521835195067</v>
      </c>
      <c r="X294" s="11">
        <f t="shared" si="61"/>
        <v>0.7740971091476924</v>
      </c>
      <c r="Y294">
        <f t="shared" si="57"/>
        <v>0.49747615199756534</v>
      </c>
      <c r="Z294">
        <v>1367</v>
      </c>
      <c r="AA294" t="s">
        <v>259</v>
      </c>
    </row>
    <row r="295" spans="1:27" ht="12.75">
      <c r="A295" s="3" t="s">
        <v>207</v>
      </c>
      <c r="B295">
        <v>184</v>
      </c>
      <c r="C295">
        <v>130</v>
      </c>
      <c r="D295">
        <v>6.7</v>
      </c>
      <c r="E295">
        <v>49</v>
      </c>
      <c r="F295">
        <v>338</v>
      </c>
      <c r="G295">
        <v>0</v>
      </c>
      <c r="H295">
        <v>100</v>
      </c>
      <c r="I295">
        <v>464</v>
      </c>
      <c r="K295" s="7">
        <f t="shared" si="58"/>
        <v>9.1816</v>
      </c>
      <c r="L295" s="13">
        <f t="shared" si="52"/>
        <v>5.654999999999999</v>
      </c>
      <c r="M295" s="8">
        <f t="shared" si="53"/>
        <v>0.1713467341823948</v>
      </c>
      <c r="N295" s="9">
        <f t="shared" si="62"/>
        <v>4.03074</v>
      </c>
      <c r="O295" s="9"/>
      <c r="P295" s="7">
        <f t="shared" si="54"/>
        <v>5.53982</v>
      </c>
      <c r="Q295" s="9">
        <f t="shared" si="55"/>
        <v>2.8209999999999997</v>
      </c>
      <c r="R295" s="9">
        <f t="shared" si="63"/>
        <v>9.660480000000002</v>
      </c>
      <c r="S295" s="9"/>
      <c r="T295" s="10">
        <f t="shared" si="56"/>
        <v>19.03868673418239</v>
      </c>
      <c r="U295" s="10">
        <f t="shared" si="59"/>
        <v>18.021300000000004</v>
      </c>
      <c r="V295" s="11">
        <f t="shared" si="60"/>
        <v>2.745243114844394</v>
      </c>
      <c r="X295" s="11">
        <f t="shared" si="61"/>
        <v>0.6671779141104295</v>
      </c>
      <c r="Y295">
        <f t="shared" si="57"/>
        <v>0.48729227346450066</v>
      </c>
      <c r="Z295">
        <v>236</v>
      </c>
      <c r="AA295" t="s">
        <v>259</v>
      </c>
    </row>
    <row r="296" spans="1:27" ht="12.75">
      <c r="A296" s="3" t="s">
        <v>208</v>
      </c>
      <c r="B296">
        <v>260</v>
      </c>
      <c r="C296">
        <v>1100</v>
      </c>
      <c r="D296">
        <v>21</v>
      </c>
      <c r="E296">
        <v>59</v>
      </c>
      <c r="F296">
        <v>110</v>
      </c>
      <c r="G296">
        <v>0</v>
      </c>
      <c r="H296">
        <v>63</v>
      </c>
      <c r="I296">
        <v>3000</v>
      </c>
      <c r="K296" s="7">
        <f t="shared" si="58"/>
        <v>12.974</v>
      </c>
      <c r="L296" s="13">
        <f t="shared" si="52"/>
        <v>47.849999999999994</v>
      </c>
      <c r="M296" s="8">
        <f t="shared" si="53"/>
        <v>0.5370569280343718</v>
      </c>
      <c r="N296" s="9">
        <f t="shared" si="62"/>
        <v>4.85334</v>
      </c>
      <c r="O296" s="9"/>
      <c r="P296" s="7">
        <f t="shared" si="54"/>
        <v>1.8028999999999997</v>
      </c>
      <c r="Q296" s="9">
        <f t="shared" si="55"/>
        <v>1.7772299999999999</v>
      </c>
      <c r="R296" s="9">
        <f t="shared" si="63"/>
        <v>62.46000000000001</v>
      </c>
      <c r="S296" s="9"/>
      <c r="T296" s="10">
        <f t="shared" si="56"/>
        <v>66.21439692803438</v>
      </c>
      <c r="U296" s="10">
        <f t="shared" si="59"/>
        <v>66.04013</v>
      </c>
      <c r="V296" s="11">
        <f t="shared" si="60"/>
        <v>0.1317663236806986</v>
      </c>
      <c r="X296" s="11">
        <f t="shared" si="61"/>
        <v>0.9641884102739564</v>
      </c>
      <c r="Y296">
        <f t="shared" si="57"/>
        <v>0.1719914097091497</v>
      </c>
      <c r="Z296">
        <v>1945</v>
      </c>
      <c r="AA296" t="s">
        <v>259</v>
      </c>
    </row>
    <row r="297" spans="1:27" ht="12.75">
      <c r="A297" s="3" t="s">
        <v>209</v>
      </c>
      <c r="B297">
        <v>130</v>
      </c>
      <c r="D297">
        <v>4</v>
      </c>
      <c r="E297">
        <v>75</v>
      </c>
      <c r="F297">
        <v>210</v>
      </c>
      <c r="G297">
        <v>0</v>
      </c>
      <c r="H297">
        <v>4.8</v>
      </c>
      <c r="I297">
        <v>580</v>
      </c>
      <c r="K297" s="7">
        <f t="shared" si="58"/>
        <v>6.487</v>
      </c>
      <c r="L297" s="13">
        <f t="shared" si="52"/>
        <v>0</v>
      </c>
      <c r="M297" s="8">
        <f t="shared" si="53"/>
        <v>0.10229655772083271</v>
      </c>
      <c r="N297" s="9">
        <f t="shared" si="62"/>
        <v>6.1695</v>
      </c>
      <c r="O297" s="9"/>
      <c r="P297" s="7">
        <f t="shared" si="54"/>
        <v>3.4418999999999995</v>
      </c>
      <c r="Q297" s="9">
        <f t="shared" si="55"/>
        <v>0.135408</v>
      </c>
      <c r="R297" s="9">
        <f t="shared" si="63"/>
        <v>12.075600000000001</v>
      </c>
      <c r="S297" s="9"/>
      <c r="T297" s="10">
        <f t="shared" si="56"/>
        <v>12.758796557720833</v>
      </c>
      <c r="U297" s="10">
        <f t="shared" si="59"/>
        <v>15.652908</v>
      </c>
      <c r="V297" s="11">
        <f t="shared" si="60"/>
        <v>-10.186335129592557</v>
      </c>
      <c r="X297" s="11">
        <f t="shared" si="61"/>
        <v>0</v>
      </c>
      <c r="Y297">
        <f t="shared" si="57"/>
        <v>0.3494661308221908</v>
      </c>
      <c r="Z297">
        <v>1125</v>
      </c>
      <c r="AA297" t="s">
        <v>259</v>
      </c>
    </row>
    <row r="298" spans="1:27" ht="12.75">
      <c r="A298" s="3" t="s">
        <v>210</v>
      </c>
      <c r="B298">
        <v>150</v>
      </c>
      <c r="C298">
        <v>11</v>
      </c>
      <c r="D298">
        <v>1.8</v>
      </c>
      <c r="E298">
        <v>28</v>
      </c>
      <c r="F298">
        <v>177</v>
      </c>
      <c r="G298">
        <v>0</v>
      </c>
      <c r="I298">
        <v>350</v>
      </c>
      <c r="K298" s="7">
        <f t="shared" si="58"/>
        <v>7.485</v>
      </c>
      <c r="L298" s="13">
        <f t="shared" si="52"/>
        <v>0.4785</v>
      </c>
      <c r="M298" s="8">
        <f t="shared" si="53"/>
        <v>0.04603345097437472</v>
      </c>
      <c r="N298" s="9">
        <f t="shared" si="62"/>
        <v>2.30328</v>
      </c>
      <c r="O298" s="9"/>
      <c r="P298" s="7">
        <f t="shared" si="54"/>
        <v>2.9010299999999996</v>
      </c>
      <c r="Q298" s="9">
        <f t="shared" si="55"/>
        <v>0</v>
      </c>
      <c r="R298" s="9">
        <f t="shared" si="63"/>
        <v>7.287000000000001</v>
      </c>
      <c r="S298" s="9"/>
      <c r="T298" s="10">
        <f t="shared" si="56"/>
        <v>10.312813450974375</v>
      </c>
      <c r="U298" s="10">
        <f t="shared" si="59"/>
        <v>10.188030000000001</v>
      </c>
      <c r="V298" s="11">
        <f t="shared" si="60"/>
        <v>0.6086747175684739</v>
      </c>
      <c r="X298" s="11">
        <f t="shared" si="61"/>
        <v>1</v>
      </c>
      <c r="Y298">
        <f t="shared" si="57"/>
        <v>0.506701868399675</v>
      </c>
      <c r="Z298">
        <v>1220</v>
      </c>
      <c r="AA298" t="s">
        <v>260</v>
      </c>
    </row>
    <row r="299" spans="1:27" ht="12.75">
      <c r="A299" s="3">
        <v>1484</v>
      </c>
      <c r="B299">
        <v>15</v>
      </c>
      <c r="C299">
        <v>200</v>
      </c>
      <c r="D299">
        <v>3.6</v>
      </c>
      <c r="E299">
        <v>0.9</v>
      </c>
      <c r="F299">
        <v>368</v>
      </c>
      <c r="G299">
        <v>0</v>
      </c>
      <c r="H299">
        <v>6</v>
      </c>
      <c r="I299">
        <v>160</v>
      </c>
      <c r="K299" s="7">
        <f t="shared" si="58"/>
        <v>0.7484999999999999</v>
      </c>
      <c r="L299" s="13">
        <f t="shared" si="52"/>
        <v>8.7</v>
      </c>
      <c r="M299" s="8">
        <f t="shared" si="53"/>
        <v>0.09206690194874945</v>
      </c>
      <c r="N299" s="9">
        <f t="shared" si="62"/>
        <v>0.074034</v>
      </c>
      <c r="O299" s="9"/>
      <c r="P299" s="7">
        <f t="shared" si="54"/>
        <v>6.0315199999999995</v>
      </c>
      <c r="Q299" s="9">
        <f t="shared" si="55"/>
        <v>0.16926</v>
      </c>
      <c r="R299" s="9">
        <f t="shared" si="63"/>
        <v>3.3312000000000004</v>
      </c>
      <c r="S299" s="9"/>
      <c r="T299" s="10">
        <f t="shared" si="56"/>
        <v>9.614600901948748</v>
      </c>
      <c r="U299" s="10">
        <f t="shared" si="59"/>
        <v>9.53198</v>
      </c>
      <c r="V299" s="11">
        <f t="shared" si="60"/>
        <v>0.4315177857177516</v>
      </c>
      <c r="X299" s="11">
        <f t="shared" si="61"/>
        <v>0.9809161079954811</v>
      </c>
      <c r="Y299">
        <f t="shared" si="57"/>
        <v>0.18346937274799613</v>
      </c>
      <c r="Z299">
        <v>4</v>
      </c>
      <c r="AA299" t="s">
        <v>261</v>
      </c>
    </row>
    <row r="300" spans="1:27" ht="12.75">
      <c r="A300" s="3" t="s">
        <v>211</v>
      </c>
      <c r="B300">
        <v>20</v>
      </c>
      <c r="C300">
        <v>190</v>
      </c>
      <c r="D300">
        <v>3</v>
      </c>
      <c r="E300">
        <v>1.1</v>
      </c>
      <c r="F300">
        <v>340</v>
      </c>
      <c r="G300">
        <v>0</v>
      </c>
      <c r="H300">
        <v>5.7</v>
      </c>
      <c r="I300">
        <v>190</v>
      </c>
      <c r="K300" s="7">
        <f t="shared" si="58"/>
        <v>0.998</v>
      </c>
      <c r="L300" s="13">
        <f t="shared" si="52"/>
        <v>8.264999999999999</v>
      </c>
      <c r="M300" s="8">
        <f t="shared" si="53"/>
        <v>0.07672241829062454</v>
      </c>
      <c r="N300" s="9">
        <f t="shared" si="62"/>
        <v>0.09048600000000001</v>
      </c>
      <c r="O300" s="9"/>
      <c r="P300" s="7">
        <f t="shared" si="54"/>
        <v>5.5725999999999996</v>
      </c>
      <c r="Q300" s="9">
        <f t="shared" si="55"/>
        <v>0.160797</v>
      </c>
      <c r="R300" s="9">
        <f t="shared" si="63"/>
        <v>3.9558000000000004</v>
      </c>
      <c r="S300" s="9"/>
      <c r="T300" s="10">
        <f t="shared" si="56"/>
        <v>9.430208418290624</v>
      </c>
      <c r="U300" s="10">
        <f t="shared" si="59"/>
        <v>9.689197</v>
      </c>
      <c r="V300" s="11">
        <f t="shared" si="60"/>
        <v>-1.3545849153949847</v>
      </c>
      <c r="X300" s="11">
        <f t="shared" si="61"/>
        <v>0.980916107995481</v>
      </c>
      <c r="Y300">
        <f t="shared" si="57"/>
        <v>0.2014615042997295</v>
      </c>
      <c r="Z300">
        <v>7</v>
      </c>
      <c r="AA300" t="s">
        <v>261</v>
      </c>
    </row>
    <row r="301" spans="1:27" ht="12.75">
      <c r="A301" s="3">
        <v>1391</v>
      </c>
      <c r="B301">
        <v>15</v>
      </c>
      <c r="C301">
        <v>130</v>
      </c>
      <c r="D301">
        <v>1.7</v>
      </c>
      <c r="E301">
        <v>1.2</v>
      </c>
      <c r="F301">
        <v>299</v>
      </c>
      <c r="G301">
        <v>0</v>
      </c>
      <c r="H301">
        <v>4.7</v>
      </c>
      <c r="I301">
        <v>58</v>
      </c>
      <c r="K301" s="7">
        <f t="shared" si="58"/>
        <v>0.7484999999999999</v>
      </c>
      <c r="L301" s="13">
        <f t="shared" si="52"/>
        <v>5.654999999999999</v>
      </c>
      <c r="M301" s="8">
        <f t="shared" si="53"/>
        <v>0.0434760370313539</v>
      </c>
      <c r="N301" s="9">
        <f t="shared" si="62"/>
        <v>0.098712</v>
      </c>
      <c r="O301" s="9"/>
      <c r="P301" s="7">
        <f t="shared" si="54"/>
        <v>4.9006099999999995</v>
      </c>
      <c r="Q301" s="9">
        <f t="shared" si="55"/>
        <v>0.132587</v>
      </c>
      <c r="R301" s="9">
        <f t="shared" si="63"/>
        <v>1.2075600000000002</v>
      </c>
      <c r="S301" s="9"/>
      <c r="T301" s="10">
        <f t="shared" si="56"/>
        <v>6.545688037031353</v>
      </c>
      <c r="U301" s="10">
        <f t="shared" si="59"/>
        <v>6.240756999999999</v>
      </c>
      <c r="V301" s="11">
        <f t="shared" si="60"/>
        <v>2.3847991849824597</v>
      </c>
      <c r="X301" s="11">
        <f t="shared" si="61"/>
        <v>0.977091143511104</v>
      </c>
      <c r="Y301">
        <f t="shared" si="57"/>
        <v>0.38265697371246277</v>
      </c>
      <c r="Z301">
        <v>8</v>
      </c>
      <c r="AA301" t="s">
        <v>261</v>
      </c>
    </row>
    <row r="302" spans="1:27" ht="12.75">
      <c r="A302" s="3">
        <v>1408</v>
      </c>
      <c r="B302">
        <v>20</v>
      </c>
      <c r="C302">
        <v>190</v>
      </c>
      <c r="D302">
        <v>2</v>
      </c>
      <c r="E302">
        <v>2.4</v>
      </c>
      <c r="F302">
        <v>330</v>
      </c>
      <c r="G302">
        <v>6</v>
      </c>
      <c r="H302">
        <v>7</v>
      </c>
      <c r="I302">
        <v>160</v>
      </c>
      <c r="K302" s="7">
        <f t="shared" si="58"/>
        <v>0.998</v>
      </c>
      <c r="L302" s="13">
        <f t="shared" si="52"/>
        <v>8.264999999999999</v>
      </c>
      <c r="M302" s="8">
        <f t="shared" si="53"/>
        <v>0.051148278860416355</v>
      </c>
      <c r="N302" s="9">
        <f t="shared" si="62"/>
        <v>0.197424</v>
      </c>
      <c r="O302" s="9"/>
      <c r="P302" s="7">
        <f t="shared" si="54"/>
        <v>5.4087</v>
      </c>
      <c r="Q302" s="9">
        <f t="shared" si="55"/>
        <v>0.19746999999999998</v>
      </c>
      <c r="R302" s="9">
        <f t="shared" si="63"/>
        <v>3.3312000000000004</v>
      </c>
      <c r="S302" s="9"/>
      <c r="T302" s="10">
        <f t="shared" si="56"/>
        <v>9.511572278860415</v>
      </c>
      <c r="U302" s="10">
        <f t="shared" si="59"/>
        <v>8.93737</v>
      </c>
      <c r="V302" s="11">
        <f t="shared" si="60"/>
        <v>3.112385903653462</v>
      </c>
      <c r="X302" s="11">
        <f t="shared" si="61"/>
        <v>0.9766652053123971</v>
      </c>
      <c r="Y302">
        <f t="shared" si="57"/>
        <v>0.23052758015337707</v>
      </c>
      <c r="Z302">
        <v>19</v>
      </c>
      <c r="AA302" t="s">
        <v>261</v>
      </c>
    </row>
    <row r="303" spans="1:27" ht="12.75">
      <c r="A303" s="3">
        <v>1122</v>
      </c>
      <c r="B303">
        <v>16</v>
      </c>
      <c r="C303">
        <v>270</v>
      </c>
      <c r="D303">
        <v>2.3</v>
      </c>
      <c r="E303">
        <v>2.5</v>
      </c>
      <c r="F303">
        <v>586</v>
      </c>
      <c r="G303">
        <v>0</v>
      </c>
      <c r="H303">
        <v>5.2</v>
      </c>
      <c r="I303">
        <v>150</v>
      </c>
      <c r="K303" s="7">
        <f t="shared" si="58"/>
        <v>0.7984</v>
      </c>
      <c r="L303" s="13">
        <f t="shared" si="52"/>
        <v>11.745</v>
      </c>
      <c r="M303" s="8">
        <f t="shared" si="53"/>
        <v>0.0588205206894788</v>
      </c>
      <c r="N303" s="9">
        <f t="shared" si="62"/>
        <v>0.20565</v>
      </c>
      <c r="O303" s="9"/>
      <c r="P303" s="7">
        <f t="shared" si="54"/>
        <v>9.604539999999998</v>
      </c>
      <c r="Q303" s="9">
        <f t="shared" si="55"/>
        <v>0.146692</v>
      </c>
      <c r="R303" s="9">
        <f t="shared" si="63"/>
        <v>3.123</v>
      </c>
      <c r="S303" s="9"/>
      <c r="T303" s="10">
        <f t="shared" si="56"/>
        <v>12.807870520689477</v>
      </c>
      <c r="U303" s="10">
        <f t="shared" si="59"/>
        <v>12.874232</v>
      </c>
      <c r="V303" s="11">
        <f t="shared" si="60"/>
        <v>-0.2583958196454584</v>
      </c>
      <c r="X303" s="11">
        <f t="shared" si="61"/>
        <v>0.9876643290122213</v>
      </c>
      <c r="Y303">
        <f t="shared" si="57"/>
        <v>0.2036007548324578</v>
      </c>
      <c r="Z303">
        <v>9</v>
      </c>
      <c r="AA303" t="s">
        <v>261</v>
      </c>
    </row>
    <row r="304" spans="1:27" ht="12.75">
      <c r="A304" s="3" t="s">
        <v>212</v>
      </c>
      <c r="B304">
        <v>28</v>
      </c>
      <c r="C304">
        <v>170</v>
      </c>
      <c r="D304">
        <v>2.6</v>
      </c>
      <c r="E304">
        <v>2.7</v>
      </c>
      <c r="F304">
        <v>258</v>
      </c>
      <c r="G304">
        <v>0</v>
      </c>
      <c r="H304">
        <v>7.6</v>
      </c>
      <c r="I304">
        <v>210</v>
      </c>
      <c r="K304" s="7">
        <f t="shared" si="58"/>
        <v>1.3972</v>
      </c>
      <c r="L304" s="13">
        <f t="shared" si="52"/>
        <v>7.395</v>
      </c>
      <c r="M304" s="8">
        <f t="shared" si="53"/>
        <v>0.06649276251854126</v>
      </c>
      <c r="N304" s="9">
        <f t="shared" si="62"/>
        <v>0.22210200000000002</v>
      </c>
      <c r="O304" s="9"/>
      <c r="P304" s="7">
        <f t="shared" si="54"/>
        <v>4.228619999999999</v>
      </c>
      <c r="Q304" s="9">
        <f t="shared" si="55"/>
        <v>0.21439599999999998</v>
      </c>
      <c r="R304" s="9">
        <f t="shared" si="63"/>
        <v>4.3722</v>
      </c>
      <c r="S304" s="9"/>
      <c r="T304" s="10">
        <f t="shared" si="56"/>
        <v>9.08079476251854</v>
      </c>
      <c r="U304" s="10">
        <f t="shared" si="59"/>
        <v>8.815216</v>
      </c>
      <c r="V304" s="11">
        <f t="shared" si="60"/>
        <v>1.4840109678228928</v>
      </c>
      <c r="X304" s="11">
        <f t="shared" si="61"/>
        <v>0.9718248334033346</v>
      </c>
      <c r="Y304">
        <f t="shared" si="57"/>
        <v>0.242174229555933</v>
      </c>
      <c r="Z304">
        <v>69</v>
      </c>
      <c r="AA304" t="s">
        <v>261</v>
      </c>
    </row>
    <row r="305" spans="1:27" ht="12.75">
      <c r="A305" s="3">
        <v>1127</v>
      </c>
      <c r="B305">
        <v>27</v>
      </c>
      <c r="C305">
        <v>180</v>
      </c>
      <c r="D305">
        <v>2.8</v>
      </c>
      <c r="E305">
        <v>2.9</v>
      </c>
      <c r="F305">
        <v>443</v>
      </c>
      <c r="G305">
        <v>0</v>
      </c>
      <c r="H305">
        <v>8.5</v>
      </c>
      <c r="I305">
        <v>100</v>
      </c>
      <c r="K305" s="7">
        <f t="shared" si="58"/>
        <v>1.3473</v>
      </c>
      <c r="L305" s="13">
        <f t="shared" si="52"/>
        <v>7.829999999999999</v>
      </c>
      <c r="M305" s="8">
        <f t="shared" si="53"/>
        <v>0.0716075904045829</v>
      </c>
      <c r="N305" s="9">
        <f t="shared" si="62"/>
        <v>0.238554</v>
      </c>
      <c r="O305" s="9"/>
      <c r="P305" s="7">
        <f t="shared" si="54"/>
        <v>7.260769999999999</v>
      </c>
      <c r="Q305" s="9">
        <f t="shared" si="55"/>
        <v>0.239785</v>
      </c>
      <c r="R305" s="9">
        <f t="shared" si="63"/>
        <v>2.0820000000000003</v>
      </c>
      <c r="S305" s="9"/>
      <c r="T305" s="10">
        <f t="shared" si="56"/>
        <v>9.487461590404582</v>
      </c>
      <c r="U305" s="10">
        <f t="shared" si="59"/>
        <v>9.582555</v>
      </c>
      <c r="V305" s="11">
        <f t="shared" si="60"/>
        <v>-0.49865404754427634</v>
      </c>
      <c r="X305" s="11">
        <f t="shared" si="61"/>
        <v>0.9702860732968722</v>
      </c>
      <c r="Y305">
        <f t="shared" si="57"/>
        <v>0.3928790132096929</v>
      </c>
      <c r="Z305">
        <v>10</v>
      </c>
      <c r="AA305" t="s">
        <v>261</v>
      </c>
    </row>
    <row r="306" spans="1:27" ht="12.75">
      <c r="A306" s="3" t="s">
        <v>213</v>
      </c>
      <c r="B306">
        <v>34</v>
      </c>
      <c r="C306">
        <v>180</v>
      </c>
      <c r="D306">
        <v>2.8</v>
      </c>
      <c r="E306">
        <v>3</v>
      </c>
      <c r="F306">
        <v>280</v>
      </c>
      <c r="G306">
        <v>0</v>
      </c>
      <c r="H306">
        <v>8.4</v>
      </c>
      <c r="I306">
        <v>270</v>
      </c>
      <c r="K306" s="7">
        <f t="shared" si="58"/>
        <v>1.6966</v>
      </c>
      <c r="L306" s="13">
        <f t="shared" si="52"/>
        <v>7.829999999999999</v>
      </c>
      <c r="M306" s="8">
        <f t="shared" si="53"/>
        <v>0.0716075904045829</v>
      </c>
      <c r="N306" s="9">
        <f t="shared" si="62"/>
        <v>0.24678</v>
      </c>
      <c r="O306" s="9"/>
      <c r="P306" s="7">
        <f t="shared" si="54"/>
        <v>4.5892</v>
      </c>
      <c r="Q306" s="9">
        <f t="shared" si="55"/>
        <v>0.236964</v>
      </c>
      <c r="R306" s="9">
        <f t="shared" si="63"/>
        <v>5.6214</v>
      </c>
      <c r="S306" s="9"/>
      <c r="T306" s="10">
        <f t="shared" si="56"/>
        <v>9.84498759040458</v>
      </c>
      <c r="U306" s="10">
        <f t="shared" si="59"/>
        <v>10.447564</v>
      </c>
      <c r="V306" s="11">
        <f t="shared" si="60"/>
        <v>-2.9694462370141306</v>
      </c>
      <c r="X306" s="11">
        <f t="shared" si="61"/>
        <v>0.9706253802545791</v>
      </c>
      <c r="Y306">
        <f t="shared" si="57"/>
        <v>0.23183930035528832</v>
      </c>
      <c r="Z306">
        <v>69</v>
      </c>
      <c r="AA306" t="s">
        <v>261</v>
      </c>
    </row>
    <row r="307" spans="1:27" ht="12.75">
      <c r="A307" s="3" t="s">
        <v>214</v>
      </c>
      <c r="B307">
        <v>34</v>
      </c>
      <c r="C307">
        <v>180</v>
      </c>
      <c r="D307">
        <v>2.8</v>
      </c>
      <c r="E307">
        <v>3.1</v>
      </c>
      <c r="F307">
        <v>261</v>
      </c>
      <c r="G307">
        <v>0</v>
      </c>
      <c r="H307">
        <v>8.7</v>
      </c>
      <c r="I307">
        <v>210</v>
      </c>
      <c r="K307" s="7">
        <f t="shared" si="58"/>
        <v>1.6966</v>
      </c>
      <c r="L307" s="13">
        <f t="shared" si="52"/>
        <v>7.829999999999999</v>
      </c>
      <c r="M307" s="8">
        <f t="shared" si="53"/>
        <v>0.0716075904045829</v>
      </c>
      <c r="N307" s="9">
        <f t="shared" si="62"/>
        <v>0.255006</v>
      </c>
      <c r="O307" s="9"/>
      <c r="P307" s="7">
        <f t="shared" si="54"/>
        <v>4.2777899999999995</v>
      </c>
      <c r="Q307" s="9">
        <f t="shared" si="55"/>
        <v>0.24542699999999998</v>
      </c>
      <c r="R307" s="9">
        <f t="shared" si="63"/>
        <v>4.3722</v>
      </c>
      <c r="S307" s="9"/>
      <c r="T307" s="10">
        <f t="shared" si="56"/>
        <v>9.85321359040458</v>
      </c>
      <c r="U307" s="10">
        <f t="shared" si="59"/>
        <v>8.895417</v>
      </c>
      <c r="V307" s="11">
        <f t="shared" si="60"/>
        <v>5.1086215912471715</v>
      </c>
      <c r="X307" s="11">
        <f t="shared" si="61"/>
        <v>0.9696081705648506</v>
      </c>
      <c r="Y307">
        <f t="shared" si="57"/>
        <v>0.27956103348273137</v>
      </c>
      <c r="Z307">
        <v>69</v>
      </c>
      <c r="AA307" t="s">
        <v>261</v>
      </c>
    </row>
    <row r="308" spans="1:27" ht="12.75">
      <c r="A308" s="3" t="s">
        <v>215</v>
      </c>
      <c r="B308">
        <v>32</v>
      </c>
      <c r="C308">
        <v>250</v>
      </c>
      <c r="D308">
        <v>3.3</v>
      </c>
      <c r="E308">
        <v>3.1</v>
      </c>
      <c r="F308">
        <v>418</v>
      </c>
      <c r="G308">
        <v>0</v>
      </c>
      <c r="H308">
        <v>9.6</v>
      </c>
      <c r="I308">
        <v>330</v>
      </c>
      <c r="K308" s="7">
        <f t="shared" si="58"/>
        <v>1.5968</v>
      </c>
      <c r="L308" s="13">
        <f t="shared" si="52"/>
        <v>10.875</v>
      </c>
      <c r="M308" s="8">
        <f t="shared" si="53"/>
        <v>0.08439466011968698</v>
      </c>
      <c r="N308" s="9">
        <f t="shared" si="62"/>
        <v>0.255006</v>
      </c>
      <c r="O308" s="9"/>
      <c r="P308" s="7">
        <f t="shared" si="54"/>
        <v>6.851019999999999</v>
      </c>
      <c r="Q308" s="9">
        <f t="shared" si="55"/>
        <v>0.270816</v>
      </c>
      <c r="R308" s="9">
        <f t="shared" si="63"/>
        <v>6.8706000000000005</v>
      </c>
      <c r="S308" s="9"/>
      <c r="T308" s="10">
        <f t="shared" si="56"/>
        <v>12.811200660119686</v>
      </c>
      <c r="U308" s="10">
        <f t="shared" si="59"/>
        <v>13.992436</v>
      </c>
      <c r="V308" s="11">
        <f t="shared" si="60"/>
        <v>-4.406996538786236</v>
      </c>
      <c r="X308" s="11">
        <f t="shared" si="61"/>
        <v>0.9757024519335328</v>
      </c>
      <c r="Y308">
        <f t="shared" si="57"/>
        <v>0.18858209131492545</v>
      </c>
      <c r="Z308">
        <v>7</v>
      </c>
      <c r="AA308" t="s">
        <v>261</v>
      </c>
    </row>
    <row r="309" spans="1:27" ht="12.75">
      <c r="A309" s="3" t="s">
        <v>216</v>
      </c>
      <c r="B309">
        <v>35</v>
      </c>
      <c r="C309">
        <v>160</v>
      </c>
      <c r="D309">
        <v>2.3</v>
      </c>
      <c r="E309">
        <v>3.3</v>
      </c>
      <c r="F309">
        <v>318</v>
      </c>
      <c r="G309">
        <v>0</v>
      </c>
      <c r="H309">
        <v>8</v>
      </c>
      <c r="I309">
        <v>200</v>
      </c>
      <c r="K309" s="7">
        <f t="shared" si="58"/>
        <v>1.7465</v>
      </c>
      <c r="L309" s="13">
        <f t="shared" si="52"/>
        <v>6.959999999999999</v>
      </c>
      <c r="M309" s="8">
        <f t="shared" si="53"/>
        <v>0.0588205206894788</v>
      </c>
      <c r="N309" s="9">
        <f t="shared" si="62"/>
        <v>0.271458</v>
      </c>
      <c r="O309" s="9"/>
      <c r="P309" s="7">
        <f t="shared" si="54"/>
        <v>5.21202</v>
      </c>
      <c r="Q309" s="9">
        <f t="shared" si="55"/>
        <v>0.22568</v>
      </c>
      <c r="R309" s="9">
        <f t="shared" si="63"/>
        <v>4.164000000000001</v>
      </c>
      <c r="S309" s="9"/>
      <c r="T309" s="10">
        <f t="shared" si="56"/>
        <v>9.036778520689477</v>
      </c>
      <c r="U309" s="10">
        <f t="shared" si="59"/>
        <v>9.601700000000001</v>
      </c>
      <c r="V309" s="11">
        <f t="shared" si="60"/>
        <v>-3.0309420303993035</v>
      </c>
      <c r="X309" s="11">
        <f t="shared" si="61"/>
        <v>0.9685930907026197</v>
      </c>
      <c r="Y309">
        <f t="shared" si="57"/>
        <v>0.29549107520514334</v>
      </c>
      <c r="Z309">
        <v>69</v>
      </c>
      <c r="AA309" t="s">
        <v>261</v>
      </c>
    </row>
    <row r="310" spans="1:27" ht="12.75">
      <c r="A310" s="3" t="s">
        <v>217</v>
      </c>
      <c r="B310">
        <v>42</v>
      </c>
      <c r="C310">
        <v>260</v>
      </c>
      <c r="D310">
        <v>2.5</v>
      </c>
      <c r="E310">
        <v>3.3</v>
      </c>
      <c r="F310">
        <v>426</v>
      </c>
      <c r="G310">
        <v>0</v>
      </c>
      <c r="H310">
        <v>9.2</v>
      </c>
      <c r="I310">
        <v>310</v>
      </c>
      <c r="K310" s="7">
        <f t="shared" si="58"/>
        <v>2.0958</v>
      </c>
      <c r="L310" s="13">
        <f t="shared" si="52"/>
        <v>11.309999999999999</v>
      </c>
      <c r="M310" s="8">
        <f t="shared" si="53"/>
        <v>0.06393534857552044</v>
      </c>
      <c r="N310" s="9">
        <f t="shared" si="62"/>
        <v>0.271458</v>
      </c>
      <c r="O310" s="9"/>
      <c r="P310" s="7">
        <f t="shared" si="54"/>
        <v>6.982139999999999</v>
      </c>
      <c r="Q310" s="9">
        <f t="shared" si="55"/>
        <v>0.259532</v>
      </c>
      <c r="R310" s="9">
        <f t="shared" si="63"/>
        <v>6.4542</v>
      </c>
      <c r="S310" s="9"/>
      <c r="T310" s="10">
        <f t="shared" si="56"/>
        <v>13.741193348575521</v>
      </c>
      <c r="U310" s="10">
        <f t="shared" si="59"/>
        <v>13.695872</v>
      </c>
      <c r="V310" s="11">
        <f t="shared" si="60"/>
        <v>0.16518293046189328</v>
      </c>
      <c r="X310" s="11">
        <f t="shared" si="61"/>
        <v>0.9775676319491575</v>
      </c>
      <c r="Y310">
        <f t="shared" si="57"/>
        <v>0.24512280701754385</v>
      </c>
      <c r="Z310">
        <v>7</v>
      </c>
      <c r="AA310" t="s">
        <v>261</v>
      </c>
    </row>
    <row r="311" spans="1:27" ht="12.75">
      <c r="A311" s="3">
        <v>1502</v>
      </c>
      <c r="B311">
        <v>31</v>
      </c>
      <c r="C311">
        <v>160</v>
      </c>
      <c r="D311">
        <v>12</v>
      </c>
      <c r="E311">
        <v>3.3</v>
      </c>
      <c r="F311">
        <v>334</v>
      </c>
      <c r="G311">
        <v>0</v>
      </c>
      <c r="H311">
        <v>12</v>
      </c>
      <c r="I311">
        <v>170</v>
      </c>
      <c r="K311" s="7">
        <f t="shared" si="58"/>
        <v>1.5469</v>
      </c>
      <c r="L311" s="13">
        <f t="shared" si="52"/>
        <v>6.959999999999999</v>
      </c>
      <c r="M311" s="8">
        <f t="shared" si="53"/>
        <v>0.30688967316249816</v>
      </c>
      <c r="N311" s="9">
        <f t="shared" si="62"/>
        <v>0.271458</v>
      </c>
      <c r="O311" s="9"/>
      <c r="P311" s="7">
        <f t="shared" si="54"/>
        <v>5.474259999999999</v>
      </c>
      <c r="Q311" s="9">
        <f t="shared" si="55"/>
        <v>0.33852</v>
      </c>
      <c r="R311" s="9">
        <f t="shared" si="63"/>
        <v>3.5394</v>
      </c>
      <c r="S311" s="9"/>
      <c r="T311" s="10">
        <f t="shared" si="56"/>
        <v>9.085247673162495</v>
      </c>
      <c r="U311" s="10">
        <f t="shared" si="59"/>
        <v>9.352179999999999</v>
      </c>
      <c r="V311" s="11">
        <f t="shared" si="60"/>
        <v>-1.4477742316844444</v>
      </c>
      <c r="X311" s="11">
        <f t="shared" si="61"/>
        <v>0.9536179937850413</v>
      </c>
      <c r="Y311">
        <f t="shared" si="57"/>
        <v>0.3041307040481293</v>
      </c>
      <c r="Z311">
        <v>8</v>
      </c>
      <c r="AA311" t="s">
        <v>261</v>
      </c>
    </row>
    <row r="312" spans="1:27" ht="12.75">
      <c r="A312" s="3" t="s">
        <v>218</v>
      </c>
      <c r="B312">
        <v>37</v>
      </c>
      <c r="C312">
        <v>280</v>
      </c>
      <c r="D312">
        <v>3</v>
      </c>
      <c r="E312">
        <v>3.4</v>
      </c>
      <c r="F312">
        <v>419</v>
      </c>
      <c r="G312">
        <v>0</v>
      </c>
      <c r="H312">
        <v>9.3</v>
      </c>
      <c r="I312">
        <v>340</v>
      </c>
      <c r="K312" s="7">
        <f t="shared" si="58"/>
        <v>1.8463</v>
      </c>
      <c r="L312" s="13">
        <f t="shared" si="52"/>
        <v>12.18</v>
      </c>
      <c r="M312" s="8">
        <f t="shared" si="53"/>
        <v>0.07672241829062454</v>
      </c>
      <c r="N312" s="9">
        <f t="shared" si="62"/>
        <v>0.279684</v>
      </c>
      <c r="O312" s="9"/>
      <c r="P312" s="7">
        <f t="shared" si="54"/>
        <v>6.86741</v>
      </c>
      <c r="Q312" s="9">
        <f t="shared" si="55"/>
        <v>0.262353</v>
      </c>
      <c r="R312" s="9">
        <f t="shared" si="63"/>
        <v>7.0788</v>
      </c>
      <c r="S312" s="9"/>
      <c r="T312" s="10">
        <f t="shared" si="56"/>
        <v>14.382706418290624</v>
      </c>
      <c r="U312" s="10">
        <f t="shared" si="59"/>
        <v>14.208563</v>
      </c>
      <c r="V312" s="11">
        <f t="shared" si="60"/>
        <v>0.6090790015053335</v>
      </c>
      <c r="X312" s="11">
        <f t="shared" si="61"/>
        <v>0.9789145188213195</v>
      </c>
      <c r="Y312">
        <f t="shared" si="57"/>
        <v>0.20686602951227437</v>
      </c>
      <c r="Z312">
        <v>7</v>
      </c>
      <c r="AA312" t="s">
        <v>261</v>
      </c>
    </row>
    <row r="313" spans="1:27" ht="12.75">
      <c r="A313" s="3" t="s">
        <v>219</v>
      </c>
      <c r="B313">
        <v>27</v>
      </c>
      <c r="C313">
        <v>130</v>
      </c>
      <c r="D313">
        <v>2.3</v>
      </c>
      <c r="E313">
        <v>3.9</v>
      </c>
      <c r="F313">
        <v>272</v>
      </c>
      <c r="G313">
        <v>0</v>
      </c>
      <c r="H313">
        <v>6.6</v>
      </c>
      <c r="I313">
        <v>150</v>
      </c>
      <c r="K313" s="7">
        <f t="shared" si="58"/>
        <v>1.3473</v>
      </c>
      <c r="L313" s="13">
        <f t="shared" si="52"/>
        <v>5.654999999999999</v>
      </c>
      <c r="M313" s="8">
        <f t="shared" si="53"/>
        <v>0.0588205206894788</v>
      </c>
      <c r="N313" s="9">
        <f t="shared" si="62"/>
        <v>0.320814</v>
      </c>
      <c r="O313" s="9"/>
      <c r="P313" s="7">
        <f t="shared" si="54"/>
        <v>4.45808</v>
      </c>
      <c r="Q313" s="9">
        <f t="shared" si="55"/>
        <v>0.186186</v>
      </c>
      <c r="R313" s="9">
        <f t="shared" si="63"/>
        <v>3.123</v>
      </c>
      <c r="S313" s="9"/>
      <c r="T313" s="10">
        <f t="shared" si="56"/>
        <v>7.381934520689478</v>
      </c>
      <c r="U313" s="10">
        <f t="shared" si="59"/>
        <v>7.767266</v>
      </c>
      <c r="V313" s="11">
        <f t="shared" si="60"/>
        <v>-2.543576334502069</v>
      </c>
      <c r="X313" s="11">
        <f t="shared" si="61"/>
        <v>0.9681253087985898</v>
      </c>
      <c r="Y313">
        <f t="shared" si="57"/>
        <v>0.3013891685121804</v>
      </c>
      <c r="Z313">
        <v>8</v>
      </c>
      <c r="AA313" t="s">
        <v>261</v>
      </c>
    </row>
    <row r="314" spans="1:27" ht="12.75">
      <c r="A314" s="3" t="s">
        <v>220</v>
      </c>
      <c r="B314">
        <v>35</v>
      </c>
      <c r="C314">
        <v>200</v>
      </c>
      <c r="D314">
        <v>2.2</v>
      </c>
      <c r="E314">
        <v>4.1</v>
      </c>
      <c r="F314">
        <v>364</v>
      </c>
      <c r="G314">
        <v>0</v>
      </c>
      <c r="H314">
        <v>7.3</v>
      </c>
      <c r="I314">
        <v>230</v>
      </c>
      <c r="K314" s="7">
        <f t="shared" si="58"/>
        <v>1.7465</v>
      </c>
      <c r="L314" s="13">
        <f t="shared" si="52"/>
        <v>8.7</v>
      </c>
      <c r="M314" s="8">
        <f t="shared" si="53"/>
        <v>0.05626310674645799</v>
      </c>
      <c r="N314" s="9">
        <f t="shared" si="62"/>
        <v>0.33726599999999995</v>
      </c>
      <c r="O314" s="9"/>
      <c r="P314" s="7">
        <f t="shared" si="54"/>
        <v>5.965959999999999</v>
      </c>
      <c r="Q314" s="9">
        <f t="shared" si="55"/>
        <v>0.20593299999999998</v>
      </c>
      <c r="R314" s="9">
        <f t="shared" si="63"/>
        <v>4.788600000000001</v>
      </c>
      <c r="S314" s="9"/>
      <c r="T314" s="10">
        <f t="shared" si="56"/>
        <v>10.840029106746456</v>
      </c>
      <c r="U314" s="10">
        <f t="shared" si="59"/>
        <v>10.960493</v>
      </c>
      <c r="V314" s="11">
        <f t="shared" si="60"/>
        <v>-0.552573432249423</v>
      </c>
      <c r="X314" s="11">
        <f t="shared" si="61"/>
        <v>0.9768768752246396</v>
      </c>
      <c r="Y314">
        <f t="shared" si="57"/>
        <v>0.26724916221633943</v>
      </c>
      <c r="Z314">
        <v>8</v>
      </c>
      <c r="AA314" t="s">
        <v>261</v>
      </c>
    </row>
    <row r="315" spans="1:27" ht="12.75">
      <c r="A315" s="3">
        <v>2325</v>
      </c>
      <c r="B315">
        <v>35</v>
      </c>
      <c r="C315">
        <v>280</v>
      </c>
      <c r="D315">
        <v>2.9</v>
      </c>
      <c r="E315">
        <v>4.1</v>
      </c>
      <c r="F315">
        <v>384</v>
      </c>
      <c r="G315">
        <v>0</v>
      </c>
      <c r="H315">
        <v>17</v>
      </c>
      <c r="I315">
        <v>360</v>
      </c>
      <c r="K315" s="7">
        <f t="shared" si="58"/>
        <v>1.7465</v>
      </c>
      <c r="L315" s="13">
        <f t="shared" si="52"/>
        <v>12.18</v>
      </c>
      <c r="M315" s="8">
        <f t="shared" si="53"/>
        <v>0.07416500434760372</v>
      </c>
      <c r="N315" s="9">
        <f t="shared" si="62"/>
        <v>0.33726599999999995</v>
      </c>
      <c r="O315" s="9"/>
      <c r="P315" s="7">
        <f t="shared" si="54"/>
        <v>6.293759999999999</v>
      </c>
      <c r="Q315" s="9">
        <f t="shared" si="55"/>
        <v>0.47957</v>
      </c>
      <c r="R315" s="9">
        <f t="shared" si="63"/>
        <v>7.4952000000000005</v>
      </c>
      <c r="S315" s="9"/>
      <c r="T315" s="10">
        <f t="shared" si="56"/>
        <v>14.337931004347602</v>
      </c>
      <c r="U315" s="10">
        <f t="shared" si="59"/>
        <v>14.268529999999998</v>
      </c>
      <c r="V315" s="11">
        <f t="shared" si="60"/>
        <v>0.2426060474137523</v>
      </c>
      <c r="X315" s="11">
        <f t="shared" si="61"/>
        <v>0.9621179866298776</v>
      </c>
      <c r="Y315">
        <f t="shared" si="57"/>
        <v>0.18898038239717802</v>
      </c>
      <c r="Z315">
        <v>9</v>
      </c>
      <c r="AA315" t="s">
        <v>261</v>
      </c>
    </row>
    <row r="316" spans="1:27" ht="12.75">
      <c r="A316" s="3" t="s">
        <v>221</v>
      </c>
      <c r="B316">
        <v>31</v>
      </c>
      <c r="C316">
        <v>160</v>
      </c>
      <c r="D316">
        <v>2.4</v>
      </c>
      <c r="E316">
        <v>4.3</v>
      </c>
      <c r="F316">
        <v>314</v>
      </c>
      <c r="G316">
        <v>0</v>
      </c>
      <c r="H316">
        <v>6.7</v>
      </c>
      <c r="I316">
        <v>170</v>
      </c>
      <c r="K316" s="7">
        <f t="shared" si="58"/>
        <v>1.5469</v>
      </c>
      <c r="L316" s="13">
        <f t="shared" si="52"/>
        <v>6.959999999999999</v>
      </c>
      <c r="M316" s="8">
        <f t="shared" si="53"/>
        <v>0.061377934632499624</v>
      </c>
      <c r="N316" s="9">
        <f t="shared" si="62"/>
        <v>0.353718</v>
      </c>
      <c r="O316" s="9"/>
      <c r="P316" s="7">
        <f t="shared" si="54"/>
        <v>5.146459999999999</v>
      </c>
      <c r="Q316" s="9">
        <f t="shared" si="55"/>
        <v>0.189007</v>
      </c>
      <c r="R316" s="9">
        <f t="shared" si="63"/>
        <v>3.5394</v>
      </c>
      <c r="S316" s="9"/>
      <c r="T316" s="10">
        <f t="shared" si="56"/>
        <v>8.921995934632498</v>
      </c>
      <c r="U316" s="10">
        <f t="shared" si="59"/>
        <v>8.874867</v>
      </c>
      <c r="V316" s="11">
        <f t="shared" si="60"/>
        <v>0.26481596675550023</v>
      </c>
      <c r="X316" s="11">
        <f t="shared" si="61"/>
        <v>0.9735617827762653</v>
      </c>
      <c r="Y316">
        <f t="shared" si="57"/>
        <v>0.3041307040481293</v>
      </c>
      <c r="Z316">
        <v>8</v>
      </c>
      <c r="AA316" t="s">
        <v>261</v>
      </c>
    </row>
    <row r="317" spans="1:27" ht="12.75">
      <c r="A317" s="3">
        <v>1506</v>
      </c>
      <c r="B317">
        <v>23</v>
      </c>
      <c r="C317">
        <v>210</v>
      </c>
      <c r="D317">
        <v>2.4</v>
      </c>
      <c r="E317">
        <v>4.4</v>
      </c>
      <c r="F317">
        <v>332</v>
      </c>
      <c r="G317">
        <v>0</v>
      </c>
      <c r="I317">
        <v>220</v>
      </c>
      <c r="K317" s="7">
        <f t="shared" si="58"/>
        <v>1.1477</v>
      </c>
      <c r="L317" s="13">
        <f t="shared" si="52"/>
        <v>9.135</v>
      </c>
      <c r="M317" s="8">
        <f t="shared" si="53"/>
        <v>0.061377934632499624</v>
      </c>
      <c r="N317" s="9">
        <f t="shared" si="62"/>
        <v>0.36194400000000004</v>
      </c>
      <c r="O317" s="9"/>
      <c r="P317" s="7">
        <f t="shared" si="54"/>
        <v>5.441479999999999</v>
      </c>
      <c r="Q317" s="9">
        <f t="shared" si="55"/>
        <v>0</v>
      </c>
      <c r="R317" s="9">
        <f t="shared" si="63"/>
        <v>4.5804</v>
      </c>
      <c r="S317" s="9"/>
      <c r="T317" s="10">
        <f t="shared" si="56"/>
        <v>10.7060219346325</v>
      </c>
      <c r="U317" s="10">
        <f t="shared" si="59"/>
        <v>10.02188</v>
      </c>
      <c r="V317" s="11">
        <f t="shared" si="60"/>
        <v>3.300584578169124</v>
      </c>
      <c r="X317" s="11">
        <f t="shared" si="61"/>
        <v>1</v>
      </c>
      <c r="Y317">
        <f t="shared" si="57"/>
        <v>0.20036312215219707</v>
      </c>
      <c r="Z317">
        <v>9</v>
      </c>
      <c r="AA317" t="s">
        <v>261</v>
      </c>
    </row>
    <row r="318" spans="1:27" ht="12.75">
      <c r="A318" s="3" t="s">
        <v>222</v>
      </c>
      <c r="B318">
        <v>35</v>
      </c>
      <c r="C318">
        <v>160</v>
      </c>
      <c r="D318">
        <v>2.2</v>
      </c>
      <c r="E318">
        <v>4.5</v>
      </c>
      <c r="F318">
        <v>297</v>
      </c>
      <c r="G318">
        <v>0</v>
      </c>
      <c r="H318">
        <v>6.9</v>
      </c>
      <c r="I318">
        <v>180</v>
      </c>
      <c r="K318" s="7">
        <f t="shared" si="58"/>
        <v>1.7465</v>
      </c>
      <c r="L318" s="13">
        <f t="shared" si="52"/>
        <v>6.959999999999999</v>
      </c>
      <c r="M318" s="8">
        <f t="shared" si="53"/>
        <v>0.05626310674645799</v>
      </c>
      <c r="N318" s="9">
        <f t="shared" si="62"/>
        <v>0.37017</v>
      </c>
      <c r="O318" s="9"/>
      <c r="P318" s="7">
        <f t="shared" si="54"/>
        <v>4.86783</v>
      </c>
      <c r="Q318" s="9">
        <f t="shared" si="55"/>
        <v>0.19464900000000002</v>
      </c>
      <c r="R318" s="9">
        <f t="shared" si="63"/>
        <v>3.7476000000000003</v>
      </c>
      <c r="S318" s="9"/>
      <c r="T318" s="10">
        <f t="shared" si="56"/>
        <v>9.132933106746457</v>
      </c>
      <c r="U318" s="10">
        <f t="shared" si="59"/>
        <v>8.810079</v>
      </c>
      <c r="V318" s="11">
        <f t="shared" si="60"/>
        <v>1.7993305963666237</v>
      </c>
      <c r="X318" s="11">
        <f t="shared" si="61"/>
        <v>0.9727940532093189</v>
      </c>
      <c r="Y318">
        <f t="shared" si="57"/>
        <v>0.3178864600207495</v>
      </c>
      <c r="Z318">
        <v>8</v>
      </c>
      <c r="AA318" t="s">
        <v>261</v>
      </c>
    </row>
    <row r="319" spans="1:27" ht="12.75">
      <c r="A319" s="3">
        <v>674</v>
      </c>
      <c r="B319">
        <v>22</v>
      </c>
      <c r="C319">
        <v>280</v>
      </c>
      <c r="D319">
        <v>1</v>
      </c>
      <c r="E319">
        <v>6.1</v>
      </c>
      <c r="F319">
        <v>470</v>
      </c>
      <c r="G319">
        <v>83</v>
      </c>
      <c r="H319">
        <v>23</v>
      </c>
      <c r="I319">
        <v>39</v>
      </c>
      <c r="K319" s="7">
        <f t="shared" si="58"/>
        <v>1.0977999999999999</v>
      </c>
      <c r="L319" s="13">
        <f t="shared" si="52"/>
        <v>12.18</v>
      </c>
      <c r="M319" s="8">
        <f t="shared" si="53"/>
        <v>0.025574139430208177</v>
      </c>
      <c r="N319" s="9">
        <f t="shared" si="62"/>
        <v>0.501786</v>
      </c>
      <c r="O319" s="9"/>
      <c r="P319" s="7">
        <f t="shared" si="54"/>
        <v>7.7033</v>
      </c>
      <c r="Q319" s="9">
        <f t="shared" si="55"/>
        <v>0.64883</v>
      </c>
      <c r="R319" s="9">
        <f t="shared" si="63"/>
        <v>0.81198</v>
      </c>
      <c r="S319" s="9"/>
      <c r="T319" s="10">
        <f t="shared" si="56"/>
        <v>13.805160139430207</v>
      </c>
      <c r="U319" s="10">
        <f t="shared" si="59"/>
        <v>9.164109999999999</v>
      </c>
      <c r="V319" s="11">
        <f t="shared" si="60"/>
        <v>20.20547501621807</v>
      </c>
      <c r="X319" s="11">
        <f t="shared" si="61"/>
        <v>0.9494240706284205</v>
      </c>
      <c r="Y319">
        <f t="shared" si="57"/>
        <v>0.5748306087612185</v>
      </c>
      <c r="Z319">
        <v>148</v>
      </c>
      <c r="AA319" t="s">
        <v>261</v>
      </c>
    </row>
    <row r="320" spans="1:27" ht="12.75">
      <c r="A320" s="3">
        <v>2499</v>
      </c>
      <c r="B320">
        <v>58</v>
      </c>
      <c r="C320">
        <v>290</v>
      </c>
      <c r="D320">
        <v>4</v>
      </c>
      <c r="E320">
        <v>6.8</v>
      </c>
      <c r="F320">
        <v>499</v>
      </c>
      <c r="G320">
        <v>0</v>
      </c>
      <c r="H320">
        <v>14</v>
      </c>
      <c r="I320">
        <v>380</v>
      </c>
      <c r="K320" s="7">
        <f t="shared" si="58"/>
        <v>2.8942</v>
      </c>
      <c r="L320" s="13">
        <f t="shared" si="52"/>
        <v>12.614999999999998</v>
      </c>
      <c r="M320" s="8">
        <f t="shared" si="53"/>
        <v>0.10229655772083271</v>
      </c>
      <c r="N320" s="9">
        <f t="shared" si="62"/>
        <v>0.559368</v>
      </c>
      <c r="O320" s="9"/>
      <c r="P320" s="7">
        <f t="shared" si="54"/>
        <v>8.178609999999999</v>
      </c>
      <c r="Q320" s="9">
        <f t="shared" si="55"/>
        <v>0.39493999999999996</v>
      </c>
      <c r="R320" s="9">
        <f t="shared" si="63"/>
        <v>7.911600000000001</v>
      </c>
      <c r="S320" s="9"/>
      <c r="T320" s="10">
        <f t="shared" si="56"/>
        <v>16.17086455772083</v>
      </c>
      <c r="U320" s="10">
        <f t="shared" si="59"/>
        <v>16.48515</v>
      </c>
      <c r="V320" s="11">
        <f t="shared" si="60"/>
        <v>-0.9624121208167002</v>
      </c>
      <c r="X320" s="11">
        <f t="shared" si="61"/>
        <v>0.9696432112676923</v>
      </c>
      <c r="Y320">
        <f t="shared" si="57"/>
        <v>0.2678376427474134</v>
      </c>
      <c r="Z320">
        <v>8</v>
      </c>
      <c r="AA320" t="s">
        <v>261</v>
      </c>
    </row>
    <row r="321" spans="1:27" ht="12.75">
      <c r="A321" s="3">
        <v>1250</v>
      </c>
      <c r="B321">
        <v>67</v>
      </c>
      <c r="C321">
        <v>89</v>
      </c>
      <c r="D321">
        <v>4.2</v>
      </c>
      <c r="E321">
        <v>8.4</v>
      </c>
      <c r="F321">
        <v>342</v>
      </c>
      <c r="G321">
        <v>0</v>
      </c>
      <c r="H321">
        <v>5.9</v>
      </c>
      <c r="I321">
        <v>120</v>
      </c>
      <c r="K321" s="7">
        <f t="shared" si="58"/>
        <v>3.3433</v>
      </c>
      <c r="L321" s="13">
        <f t="shared" si="52"/>
        <v>3.8714999999999997</v>
      </c>
      <c r="M321" s="8">
        <f t="shared" si="53"/>
        <v>0.10741138560687435</v>
      </c>
      <c r="N321" s="9">
        <f t="shared" si="62"/>
        <v>0.690984</v>
      </c>
      <c r="O321" s="9"/>
      <c r="P321" s="7">
        <f t="shared" si="54"/>
        <v>5.605379999999999</v>
      </c>
      <c r="Q321" s="9">
        <f t="shared" si="55"/>
        <v>0.166439</v>
      </c>
      <c r="R321" s="9">
        <f t="shared" si="63"/>
        <v>2.4984</v>
      </c>
      <c r="S321" s="9"/>
      <c r="T321" s="10">
        <f t="shared" si="56"/>
        <v>8.013195385606874</v>
      </c>
      <c r="U321" s="10">
        <f t="shared" si="59"/>
        <v>8.270218999999999</v>
      </c>
      <c r="V321" s="11">
        <f t="shared" si="60"/>
        <v>-1.578438086181186</v>
      </c>
      <c r="X321" s="11">
        <f t="shared" si="61"/>
        <v>0.958781200013175</v>
      </c>
      <c r="Y321">
        <f t="shared" si="57"/>
        <v>0.572316277795847</v>
      </c>
      <c r="Z321">
        <v>10</v>
      </c>
      <c r="AA321" t="s">
        <v>261</v>
      </c>
    </row>
    <row r="322" spans="1:27" ht="12.75">
      <c r="A322" s="3" t="s">
        <v>223</v>
      </c>
      <c r="B322">
        <v>58</v>
      </c>
      <c r="C322">
        <v>66</v>
      </c>
      <c r="D322">
        <v>2</v>
      </c>
      <c r="E322">
        <v>8.9</v>
      </c>
      <c r="F322">
        <v>360</v>
      </c>
      <c r="G322">
        <v>0</v>
      </c>
      <c r="H322">
        <v>16</v>
      </c>
      <c r="I322">
        <v>3.2</v>
      </c>
      <c r="K322" s="7">
        <f t="shared" si="58"/>
        <v>2.8942</v>
      </c>
      <c r="L322" s="13">
        <f aca="true" t="shared" si="64" ref="L322:L385">N(C322)*0.0435</f>
        <v>2.871</v>
      </c>
      <c r="M322" s="8">
        <f aca="true" t="shared" si="65" ref="M322:M385">D322*(1/39.102)</f>
        <v>0.051148278860416355</v>
      </c>
      <c r="N322" s="9">
        <f t="shared" si="62"/>
        <v>0.732114</v>
      </c>
      <c r="O322" s="9"/>
      <c r="P322" s="7">
        <f aca="true" t="shared" si="66" ref="P322:P385">(N(F322)*0.01639)</f>
        <v>5.900399999999999</v>
      </c>
      <c r="Q322" s="9">
        <f aca="true" t="shared" si="67" ref="Q322:Q385">N(H322)*0.02821</f>
        <v>0.45136</v>
      </c>
      <c r="R322" s="9">
        <f t="shared" si="63"/>
        <v>0.066624</v>
      </c>
      <c r="S322" s="9"/>
      <c r="T322" s="10">
        <f aca="true" t="shared" si="68" ref="T322:T385">SUM(K322:N322)</f>
        <v>6.548462278860416</v>
      </c>
      <c r="U322" s="10">
        <f t="shared" si="59"/>
        <v>6.418384</v>
      </c>
      <c r="V322" s="11">
        <f t="shared" si="60"/>
        <v>1.0031604914795715</v>
      </c>
      <c r="X322" s="11">
        <f t="shared" si="61"/>
        <v>0.8641447645649478</v>
      </c>
      <c r="Y322">
        <f aca="true" t="shared" si="69" ref="Y322:Y385">K322/(K322+R322)</f>
        <v>0.9774981559187578</v>
      </c>
      <c r="Z322">
        <v>81</v>
      </c>
      <c r="AA322" t="s">
        <v>261</v>
      </c>
    </row>
    <row r="323" spans="1:27" ht="12.75">
      <c r="A323" s="3">
        <v>2756</v>
      </c>
      <c r="B323">
        <v>63</v>
      </c>
      <c r="C323">
        <v>34</v>
      </c>
      <c r="D323">
        <v>1</v>
      </c>
      <c r="E323">
        <v>10</v>
      </c>
      <c r="F323">
        <v>300</v>
      </c>
      <c r="G323">
        <v>0</v>
      </c>
      <c r="H323">
        <v>14</v>
      </c>
      <c r="I323">
        <v>2.2</v>
      </c>
      <c r="K323" s="7">
        <f aca="true" t="shared" si="70" ref="K323:K386">B323*0.0499</f>
        <v>3.1437</v>
      </c>
      <c r="L323" s="13">
        <f t="shared" si="64"/>
        <v>1.4789999999999999</v>
      </c>
      <c r="M323" s="8">
        <f t="shared" si="65"/>
        <v>0.025574139430208177</v>
      </c>
      <c r="N323" s="9">
        <f t="shared" si="62"/>
        <v>0.8226</v>
      </c>
      <c r="O323" s="9"/>
      <c r="P323" s="7">
        <f t="shared" si="66"/>
        <v>4.917</v>
      </c>
      <c r="Q323" s="9">
        <f t="shared" si="67"/>
        <v>0.39493999999999996</v>
      </c>
      <c r="R323" s="9">
        <f t="shared" si="63"/>
        <v>0.045804000000000004</v>
      </c>
      <c r="S323" s="9"/>
      <c r="T323" s="10">
        <f t="shared" si="68"/>
        <v>5.470874139430208</v>
      </c>
      <c r="U323" s="10">
        <f aca="true" t="shared" si="71" ref="U323:U386">SUM(P323:R323)</f>
        <v>5.357744</v>
      </c>
      <c r="V323" s="11">
        <f aca="true" t="shared" si="72" ref="V323:V386">+((T323-U323)/(T323+U323))*100</f>
        <v>1.0447329287406248</v>
      </c>
      <c r="X323" s="11">
        <f aca="true" t="shared" si="73" ref="X323:X386">+L323/(L323+Q323)</f>
        <v>0.7892461871778179</v>
      </c>
      <c r="Y323">
        <f t="shared" si="69"/>
        <v>0.9856391464001927</v>
      </c>
      <c r="Z323">
        <v>67</v>
      </c>
      <c r="AA323" t="s">
        <v>261</v>
      </c>
    </row>
    <row r="324" spans="1:27" ht="12.75">
      <c r="A324" s="3" t="s">
        <v>224</v>
      </c>
      <c r="B324">
        <v>26</v>
      </c>
      <c r="C324">
        <v>160</v>
      </c>
      <c r="D324">
        <v>2</v>
      </c>
      <c r="E324">
        <v>11</v>
      </c>
      <c r="F324">
        <v>290</v>
      </c>
      <c r="G324">
        <v>13</v>
      </c>
      <c r="H324">
        <v>34</v>
      </c>
      <c r="I324">
        <v>140</v>
      </c>
      <c r="K324" s="7">
        <f t="shared" si="70"/>
        <v>1.2974</v>
      </c>
      <c r="L324" s="13">
        <f t="shared" si="64"/>
        <v>6.959999999999999</v>
      </c>
      <c r="M324" s="8">
        <f t="shared" si="65"/>
        <v>0.051148278860416355</v>
      </c>
      <c r="N324" s="9">
        <f t="shared" si="62"/>
        <v>0.90486</v>
      </c>
      <c r="O324" s="9"/>
      <c r="P324" s="7">
        <f t="shared" si="66"/>
        <v>4.7531</v>
      </c>
      <c r="Q324" s="9">
        <f t="shared" si="67"/>
        <v>0.95914</v>
      </c>
      <c r="R324" s="9">
        <f t="shared" si="63"/>
        <v>2.9148</v>
      </c>
      <c r="S324" s="9"/>
      <c r="T324" s="10">
        <f t="shared" si="68"/>
        <v>9.213408278860415</v>
      </c>
      <c r="U324" s="10">
        <f t="shared" si="71"/>
        <v>8.62704</v>
      </c>
      <c r="V324" s="11">
        <f t="shared" si="72"/>
        <v>3.28673511839508</v>
      </c>
      <c r="X324" s="11">
        <f t="shared" si="73"/>
        <v>0.8788833130870272</v>
      </c>
      <c r="Y324">
        <f t="shared" si="69"/>
        <v>0.3080100659987655</v>
      </c>
      <c r="Z324">
        <v>215</v>
      </c>
      <c r="AA324" t="s">
        <v>261</v>
      </c>
    </row>
    <row r="325" spans="1:27" ht="12.75">
      <c r="A325" s="3">
        <v>2400</v>
      </c>
      <c r="B325">
        <v>85</v>
      </c>
      <c r="C325">
        <v>360</v>
      </c>
      <c r="D325">
        <v>4.4</v>
      </c>
      <c r="E325">
        <v>11</v>
      </c>
      <c r="F325">
        <v>346</v>
      </c>
      <c r="G325">
        <v>0</v>
      </c>
      <c r="H325">
        <v>24</v>
      </c>
      <c r="I325">
        <v>720</v>
      </c>
      <c r="K325" s="7">
        <f t="shared" si="70"/>
        <v>4.2415</v>
      </c>
      <c r="L325" s="13">
        <f t="shared" si="64"/>
        <v>15.659999999999998</v>
      </c>
      <c r="M325" s="8">
        <f t="shared" si="65"/>
        <v>0.11252621349291599</v>
      </c>
      <c r="N325" s="9">
        <f t="shared" si="62"/>
        <v>0.90486</v>
      </c>
      <c r="O325" s="9"/>
      <c r="P325" s="7">
        <f t="shared" si="66"/>
        <v>5.670939999999999</v>
      </c>
      <c r="Q325" s="9">
        <f t="shared" si="67"/>
        <v>0.67704</v>
      </c>
      <c r="R325" s="9">
        <f t="shared" si="63"/>
        <v>14.990400000000001</v>
      </c>
      <c r="S325" s="9"/>
      <c r="T325" s="10">
        <f t="shared" si="68"/>
        <v>20.918886213492915</v>
      </c>
      <c r="U325" s="10">
        <f t="shared" si="71"/>
        <v>21.33838</v>
      </c>
      <c r="V325" s="11">
        <f t="shared" si="72"/>
        <v>-0.9927139734684025</v>
      </c>
      <c r="X325" s="11">
        <f t="shared" si="73"/>
        <v>0.9585579762307003</v>
      </c>
      <c r="Y325">
        <f t="shared" si="69"/>
        <v>0.2205450319521212</v>
      </c>
      <c r="Z325">
        <v>6</v>
      </c>
      <c r="AA325" t="s">
        <v>261</v>
      </c>
    </row>
    <row r="326" spans="1:27" ht="12.75">
      <c r="A326" s="3" t="s">
        <v>225</v>
      </c>
      <c r="B326">
        <v>75</v>
      </c>
      <c r="C326">
        <v>320</v>
      </c>
      <c r="D326">
        <v>5.5</v>
      </c>
      <c r="E326">
        <v>11</v>
      </c>
      <c r="F326">
        <v>398</v>
      </c>
      <c r="G326">
        <v>0</v>
      </c>
      <c r="H326">
        <v>15</v>
      </c>
      <c r="I326">
        <v>570</v>
      </c>
      <c r="K326" s="7">
        <f t="shared" si="70"/>
        <v>3.7425</v>
      </c>
      <c r="L326" s="13">
        <f t="shared" si="64"/>
        <v>13.919999999999998</v>
      </c>
      <c r="M326" s="8">
        <f t="shared" si="65"/>
        <v>0.14065776686614498</v>
      </c>
      <c r="N326" s="9">
        <f t="shared" si="62"/>
        <v>0.90486</v>
      </c>
      <c r="O326" s="9"/>
      <c r="P326" s="7">
        <f t="shared" si="66"/>
        <v>6.523219999999999</v>
      </c>
      <c r="Q326" s="9">
        <f t="shared" si="67"/>
        <v>0.42314999999999997</v>
      </c>
      <c r="R326" s="9">
        <f t="shared" si="63"/>
        <v>11.867400000000002</v>
      </c>
      <c r="S326" s="9"/>
      <c r="T326" s="10">
        <f t="shared" si="68"/>
        <v>18.708017766866142</v>
      </c>
      <c r="U326" s="10">
        <f t="shared" si="71"/>
        <v>18.81377</v>
      </c>
      <c r="V326" s="11">
        <f t="shared" si="72"/>
        <v>-0.28184220269814764</v>
      </c>
      <c r="X326" s="11">
        <f t="shared" si="73"/>
        <v>0.9704981123393397</v>
      </c>
      <c r="Y326">
        <f t="shared" si="69"/>
        <v>0.23975169603905214</v>
      </c>
      <c r="Z326">
        <v>7</v>
      </c>
      <c r="AA326" t="s">
        <v>261</v>
      </c>
    </row>
    <row r="327" spans="1:27" ht="12.75">
      <c r="A327" s="3" t="s">
        <v>226</v>
      </c>
      <c r="B327">
        <v>71</v>
      </c>
      <c r="C327">
        <v>310</v>
      </c>
      <c r="D327">
        <v>5.8</v>
      </c>
      <c r="E327">
        <v>11</v>
      </c>
      <c r="F327">
        <v>400</v>
      </c>
      <c r="G327">
        <v>0</v>
      </c>
      <c r="H327">
        <v>13</v>
      </c>
      <c r="I327">
        <v>530</v>
      </c>
      <c r="K327" s="7">
        <f t="shared" si="70"/>
        <v>3.5429</v>
      </c>
      <c r="L327" s="13">
        <f t="shared" si="64"/>
        <v>13.485</v>
      </c>
      <c r="M327" s="8">
        <f t="shared" si="65"/>
        <v>0.14833000869520743</v>
      </c>
      <c r="N327" s="9">
        <f t="shared" si="62"/>
        <v>0.90486</v>
      </c>
      <c r="O327" s="9"/>
      <c r="P327" s="7">
        <f t="shared" si="66"/>
        <v>6.555999999999999</v>
      </c>
      <c r="Q327" s="9">
        <f t="shared" si="67"/>
        <v>0.36673</v>
      </c>
      <c r="R327" s="9">
        <f t="shared" si="63"/>
        <v>11.034600000000001</v>
      </c>
      <c r="S327" s="9"/>
      <c r="T327" s="10">
        <f t="shared" si="68"/>
        <v>18.081090008695206</v>
      </c>
      <c r="U327" s="10">
        <f t="shared" si="71"/>
        <v>17.95733</v>
      </c>
      <c r="V327" s="11">
        <f t="shared" si="72"/>
        <v>0.3434113056714106</v>
      </c>
      <c r="X327" s="11">
        <f t="shared" si="73"/>
        <v>0.973524606673679</v>
      </c>
      <c r="Y327">
        <f t="shared" si="69"/>
        <v>0.24303892985765735</v>
      </c>
      <c r="Z327">
        <v>7</v>
      </c>
      <c r="AA327" t="s">
        <v>261</v>
      </c>
    </row>
    <row r="328" spans="1:27" ht="12.75">
      <c r="A328" s="3" t="s">
        <v>227</v>
      </c>
      <c r="B328">
        <v>74</v>
      </c>
      <c r="C328">
        <v>300</v>
      </c>
      <c r="D328">
        <v>4.1</v>
      </c>
      <c r="E328">
        <v>12</v>
      </c>
      <c r="F328">
        <v>340</v>
      </c>
      <c r="G328">
        <v>0</v>
      </c>
      <c r="H328">
        <v>16</v>
      </c>
      <c r="I328">
        <v>560</v>
      </c>
      <c r="K328" s="7">
        <f t="shared" si="70"/>
        <v>3.6926</v>
      </c>
      <c r="L328" s="13">
        <f t="shared" si="64"/>
        <v>13.049999999999999</v>
      </c>
      <c r="M328" s="8">
        <f t="shared" si="65"/>
        <v>0.10485397166385352</v>
      </c>
      <c r="N328" s="9">
        <f t="shared" si="62"/>
        <v>0.98712</v>
      </c>
      <c r="O328" s="9"/>
      <c r="P328" s="7">
        <f t="shared" si="66"/>
        <v>5.5725999999999996</v>
      </c>
      <c r="Q328" s="9">
        <f t="shared" si="67"/>
        <v>0.45136</v>
      </c>
      <c r="R328" s="9">
        <f t="shared" si="63"/>
        <v>11.6592</v>
      </c>
      <c r="S328" s="9"/>
      <c r="T328" s="10">
        <f t="shared" si="68"/>
        <v>17.834573971663854</v>
      </c>
      <c r="U328" s="10">
        <f t="shared" si="71"/>
        <v>17.68316</v>
      </c>
      <c r="V328" s="11">
        <f t="shared" si="72"/>
        <v>0.4263052698819459</v>
      </c>
      <c r="X328" s="11">
        <f t="shared" si="73"/>
        <v>0.9665692937600361</v>
      </c>
      <c r="Y328">
        <f t="shared" si="69"/>
        <v>0.2405320548730442</v>
      </c>
      <c r="Z328">
        <v>7</v>
      </c>
      <c r="AA328" t="s">
        <v>261</v>
      </c>
    </row>
    <row r="329" spans="1:27" ht="12.75">
      <c r="A329" s="3" t="s">
        <v>228</v>
      </c>
      <c r="B329">
        <v>72</v>
      </c>
      <c r="C329">
        <v>270</v>
      </c>
      <c r="D329">
        <v>4.4</v>
      </c>
      <c r="E329">
        <v>12</v>
      </c>
      <c r="F329">
        <v>346</v>
      </c>
      <c r="G329">
        <v>0</v>
      </c>
      <c r="H329">
        <v>17</v>
      </c>
      <c r="I329">
        <v>510</v>
      </c>
      <c r="K329" s="7">
        <f t="shared" si="70"/>
        <v>3.5928</v>
      </c>
      <c r="L329" s="13">
        <f t="shared" si="64"/>
        <v>11.745</v>
      </c>
      <c r="M329" s="8">
        <f t="shared" si="65"/>
        <v>0.11252621349291599</v>
      </c>
      <c r="N329" s="9">
        <f t="shared" si="62"/>
        <v>0.98712</v>
      </c>
      <c r="O329" s="9"/>
      <c r="P329" s="7">
        <f t="shared" si="66"/>
        <v>5.670939999999999</v>
      </c>
      <c r="Q329" s="9">
        <f t="shared" si="67"/>
        <v>0.47957</v>
      </c>
      <c r="R329" s="9">
        <f t="shared" si="63"/>
        <v>10.618200000000002</v>
      </c>
      <c r="S329" s="9"/>
      <c r="T329" s="10">
        <f t="shared" si="68"/>
        <v>16.437446213492915</v>
      </c>
      <c r="U329" s="10">
        <f t="shared" si="71"/>
        <v>16.76871</v>
      </c>
      <c r="V329" s="11">
        <f t="shared" si="72"/>
        <v>-0.9975975068516912</v>
      </c>
      <c r="X329" s="11">
        <f t="shared" si="73"/>
        <v>0.9607699902736865</v>
      </c>
      <c r="Y329">
        <f t="shared" si="69"/>
        <v>0.25281823939202025</v>
      </c>
      <c r="Z329">
        <v>7</v>
      </c>
      <c r="AA329" t="s">
        <v>261</v>
      </c>
    </row>
    <row r="330" spans="1:27" ht="12.75">
      <c r="A330" s="3" t="s">
        <v>229</v>
      </c>
      <c r="B330">
        <v>82</v>
      </c>
      <c r="C330">
        <v>330</v>
      </c>
      <c r="D330">
        <v>5.2</v>
      </c>
      <c r="E330">
        <v>12</v>
      </c>
      <c r="F330">
        <v>414</v>
      </c>
      <c r="G330">
        <v>0</v>
      </c>
      <c r="H330">
        <v>16</v>
      </c>
      <c r="I330">
        <v>560</v>
      </c>
      <c r="K330" s="7">
        <f t="shared" si="70"/>
        <v>4.0918</v>
      </c>
      <c r="L330" s="13">
        <f t="shared" si="64"/>
        <v>14.354999999999999</v>
      </c>
      <c r="M330" s="8">
        <f t="shared" si="65"/>
        <v>0.13298552503708252</v>
      </c>
      <c r="N330" s="9">
        <f t="shared" si="62"/>
        <v>0.98712</v>
      </c>
      <c r="O330" s="9"/>
      <c r="P330" s="7">
        <f t="shared" si="66"/>
        <v>6.78546</v>
      </c>
      <c r="Q330" s="9">
        <f t="shared" si="67"/>
        <v>0.45136</v>
      </c>
      <c r="R330" s="9">
        <f t="shared" si="63"/>
        <v>11.6592</v>
      </c>
      <c r="S330" s="9"/>
      <c r="T330" s="10">
        <f t="shared" si="68"/>
        <v>19.566905525037082</v>
      </c>
      <c r="U330" s="10">
        <f t="shared" si="71"/>
        <v>18.89602</v>
      </c>
      <c r="V330" s="11">
        <f t="shared" si="72"/>
        <v>1.7442394614532786</v>
      </c>
      <c r="X330" s="11">
        <f t="shared" si="73"/>
        <v>0.969515802668583</v>
      </c>
      <c r="Y330">
        <f t="shared" si="69"/>
        <v>0.25978033140752965</v>
      </c>
      <c r="Z330">
        <v>7</v>
      </c>
      <c r="AA330" t="s">
        <v>261</v>
      </c>
    </row>
    <row r="331" spans="1:27" ht="12.75">
      <c r="A331" s="3">
        <v>2766</v>
      </c>
      <c r="B331">
        <v>63</v>
      </c>
      <c r="C331">
        <v>71</v>
      </c>
      <c r="D331">
        <v>2</v>
      </c>
      <c r="E331">
        <v>13</v>
      </c>
      <c r="F331">
        <v>310</v>
      </c>
      <c r="G331">
        <v>12</v>
      </c>
      <c r="H331">
        <v>26</v>
      </c>
      <c r="I331">
        <v>68</v>
      </c>
      <c r="K331" s="7">
        <f t="shared" si="70"/>
        <v>3.1437</v>
      </c>
      <c r="L331" s="13">
        <f t="shared" si="64"/>
        <v>3.0885</v>
      </c>
      <c r="M331" s="8">
        <f t="shared" si="65"/>
        <v>0.051148278860416355</v>
      </c>
      <c r="N331" s="9">
        <f t="shared" si="62"/>
        <v>1.06938</v>
      </c>
      <c r="O331" s="9"/>
      <c r="P331" s="7">
        <f t="shared" si="66"/>
        <v>5.0809</v>
      </c>
      <c r="Q331" s="9">
        <f t="shared" si="67"/>
        <v>0.73346</v>
      </c>
      <c r="R331" s="9">
        <f t="shared" si="63"/>
        <v>1.4157600000000001</v>
      </c>
      <c r="S331" s="9"/>
      <c r="T331" s="10">
        <f t="shared" si="68"/>
        <v>7.352728278860416</v>
      </c>
      <c r="U331" s="10">
        <f t="shared" si="71"/>
        <v>7.230119999999999</v>
      </c>
      <c r="V331" s="11">
        <f t="shared" si="72"/>
        <v>0.840770448377712</v>
      </c>
      <c r="X331" s="11">
        <f t="shared" si="73"/>
        <v>0.8080932296518016</v>
      </c>
      <c r="Y331">
        <f t="shared" si="69"/>
        <v>0.6894895448145175</v>
      </c>
      <c r="Z331">
        <v>120</v>
      </c>
      <c r="AA331" t="s">
        <v>261</v>
      </c>
    </row>
    <row r="332" spans="1:27" ht="12.75">
      <c r="A332" s="3" t="s">
        <v>230</v>
      </c>
      <c r="B332">
        <v>10</v>
      </c>
      <c r="C332">
        <v>130</v>
      </c>
      <c r="D332">
        <v>3</v>
      </c>
      <c r="E332">
        <v>13</v>
      </c>
      <c r="F332">
        <v>350</v>
      </c>
      <c r="G332">
        <v>19</v>
      </c>
      <c r="H332">
        <v>18</v>
      </c>
      <c r="I332">
        <v>12</v>
      </c>
      <c r="K332" s="7">
        <f t="shared" si="70"/>
        <v>0.499</v>
      </c>
      <c r="L332" s="13">
        <f t="shared" si="64"/>
        <v>5.654999999999999</v>
      </c>
      <c r="M332" s="8">
        <f t="shared" si="65"/>
        <v>0.07672241829062454</v>
      </c>
      <c r="N332" s="9">
        <f t="shared" si="62"/>
        <v>1.06938</v>
      </c>
      <c r="O332" s="9"/>
      <c r="P332" s="7">
        <f t="shared" si="66"/>
        <v>5.7364999999999995</v>
      </c>
      <c r="Q332" s="9">
        <f t="shared" si="67"/>
        <v>0.50778</v>
      </c>
      <c r="R332" s="9">
        <f t="shared" si="63"/>
        <v>0.24984</v>
      </c>
      <c r="S332" s="9"/>
      <c r="T332" s="10">
        <f t="shared" si="68"/>
        <v>7.300102418290623</v>
      </c>
      <c r="U332" s="10">
        <f t="shared" si="71"/>
        <v>6.49412</v>
      </c>
      <c r="V332" s="11">
        <f t="shared" si="72"/>
        <v>5.84289852555894</v>
      </c>
      <c r="X332" s="11">
        <f t="shared" si="73"/>
        <v>0.9176053664093152</v>
      </c>
      <c r="Y332">
        <f t="shared" si="69"/>
        <v>0.6663639762833182</v>
      </c>
      <c r="Z332">
        <v>73</v>
      </c>
      <c r="AA332" t="s">
        <v>261</v>
      </c>
    </row>
    <row r="333" spans="1:27" ht="12.75">
      <c r="A333" s="3">
        <v>1130</v>
      </c>
      <c r="B333">
        <v>120</v>
      </c>
      <c r="C333">
        <v>110</v>
      </c>
      <c r="D333">
        <v>6.1</v>
      </c>
      <c r="E333">
        <v>13</v>
      </c>
      <c r="F333">
        <v>427</v>
      </c>
      <c r="G333">
        <v>0</v>
      </c>
      <c r="H333">
        <v>19</v>
      </c>
      <c r="I333">
        <v>180</v>
      </c>
      <c r="K333" s="7">
        <f t="shared" si="70"/>
        <v>5.9879999999999995</v>
      </c>
      <c r="L333" s="13">
        <f t="shared" si="64"/>
        <v>4.784999999999999</v>
      </c>
      <c r="M333" s="8">
        <f t="shared" si="65"/>
        <v>0.15600225052426986</v>
      </c>
      <c r="N333" s="9">
        <f aca="true" t="shared" si="74" ref="N333:N396">N(E333)*0.08226</f>
        <v>1.06938</v>
      </c>
      <c r="O333" s="9"/>
      <c r="P333" s="7">
        <f t="shared" si="66"/>
        <v>6.99853</v>
      </c>
      <c r="Q333" s="9">
        <f t="shared" si="67"/>
        <v>0.53599</v>
      </c>
      <c r="R333" s="9">
        <f aca="true" t="shared" si="75" ref="R333:R396">N(I333)*0.02082</f>
        <v>3.7476000000000003</v>
      </c>
      <c r="S333" s="9"/>
      <c r="T333" s="10">
        <f t="shared" si="68"/>
        <v>11.998382250524271</v>
      </c>
      <c r="U333" s="10">
        <f t="shared" si="71"/>
        <v>11.282119999999999</v>
      </c>
      <c r="V333" s="11">
        <f t="shared" si="72"/>
        <v>3.076661503332222</v>
      </c>
      <c r="X333" s="11">
        <f t="shared" si="73"/>
        <v>0.8992687451019453</v>
      </c>
      <c r="Y333">
        <f t="shared" si="69"/>
        <v>0.6150622457783803</v>
      </c>
      <c r="Z333">
        <v>12</v>
      </c>
      <c r="AA333" t="s">
        <v>261</v>
      </c>
    </row>
    <row r="334" spans="1:27" ht="12.75">
      <c r="A334" s="3">
        <v>2771</v>
      </c>
      <c r="B334">
        <v>58</v>
      </c>
      <c r="C334">
        <v>88</v>
      </c>
      <c r="D334">
        <v>1</v>
      </c>
      <c r="E334">
        <v>14</v>
      </c>
      <c r="F334">
        <v>370</v>
      </c>
      <c r="G334">
        <v>0</v>
      </c>
      <c r="H334">
        <v>22</v>
      </c>
      <c r="I334">
        <v>50</v>
      </c>
      <c r="K334" s="7">
        <f t="shared" si="70"/>
        <v>2.8942</v>
      </c>
      <c r="L334" s="13">
        <f t="shared" si="64"/>
        <v>3.828</v>
      </c>
      <c r="M334" s="8">
        <f t="shared" si="65"/>
        <v>0.025574139430208177</v>
      </c>
      <c r="N334" s="9">
        <f t="shared" si="74"/>
        <v>1.15164</v>
      </c>
      <c r="O334" s="9"/>
      <c r="P334" s="7">
        <f t="shared" si="66"/>
        <v>6.064299999999999</v>
      </c>
      <c r="Q334" s="9">
        <f t="shared" si="67"/>
        <v>0.62062</v>
      </c>
      <c r="R334" s="9">
        <f t="shared" si="75"/>
        <v>1.0410000000000001</v>
      </c>
      <c r="S334" s="9"/>
      <c r="T334" s="10">
        <f t="shared" si="68"/>
        <v>7.899414139430208</v>
      </c>
      <c r="U334" s="10">
        <f t="shared" si="71"/>
        <v>7.7259199999999995</v>
      </c>
      <c r="V334" s="11">
        <f t="shared" si="72"/>
        <v>1.1103387478441158</v>
      </c>
      <c r="X334" s="11">
        <f t="shared" si="73"/>
        <v>0.8604915681717027</v>
      </c>
      <c r="Y334">
        <f t="shared" si="69"/>
        <v>0.7354645253100224</v>
      </c>
      <c r="Z334">
        <v>78</v>
      </c>
      <c r="AA334" t="s">
        <v>261</v>
      </c>
    </row>
    <row r="335" spans="1:27" ht="12.75">
      <c r="A335" s="3">
        <v>2758</v>
      </c>
      <c r="B335">
        <v>64</v>
      </c>
      <c r="C335">
        <v>35</v>
      </c>
      <c r="D335">
        <v>1</v>
      </c>
      <c r="E335">
        <v>14</v>
      </c>
      <c r="F335">
        <v>320</v>
      </c>
      <c r="G335">
        <v>0</v>
      </c>
      <c r="H335">
        <v>15</v>
      </c>
      <c r="I335">
        <v>7.1</v>
      </c>
      <c r="K335" s="7">
        <f t="shared" si="70"/>
        <v>3.1936</v>
      </c>
      <c r="L335" s="13">
        <f t="shared" si="64"/>
        <v>1.5225</v>
      </c>
      <c r="M335" s="8">
        <f t="shared" si="65"/>
        <v>0.025574139430208177</v>
      </c>
      <c r="N335" s="9">
        <f t="shared" si="74"/>
        <v>1.15164</v>
      </c>
      <c r="O335" s="9"/>
      <c r="P335" s="7">
        <f t="shared" si="66"/>
        <v>5.2448</v>
      </c>
      <c r="Q335" s="9">
        <f t="shared" si="67"/>
        <v>0.42314999999999997</v>
      </c>
      <c r="R335" s="9">
        <f t="shared" si="75"/>
        <v>0.147822</v>
      </c>
      <c r="S335" s="9"/>
      <c r="T335" s="10">
        <f t="shared" si="68"/>
        <v>5.893314139430208</v>
      </c>
      <c r="U335" s="10">
        <f t="shared" si="71"/>
        <v>5.815771999999999</v>
      </c>
      <c r="V335" s="11">
        <f t="shared" si="72"/>
        <v>0.6622390381866499</v>
      </c>
      <c r="X335" s="11">
        <f t="shared" si="73"/>
        <v>0.7825148407987048</v>
      </c>
      <c r="Y335">
        <f t="shared" si="69"/>
        <v>0.9557607509617163</v>
      </c>
      <c r="Z335">
        <v>73</v>
      </c>
      <c r="AA335" t="s">
        <v>261</v>
      </c>
    </row>
    <row r="336" spans="1:27" ht="12.75">
      <c r="A336" s="3">
        <v>1485</v>
      </c>
      <c r="B336">
        <v>82</v>
      </c>
      <c r="C336">
        <v>390</v>
      </c>
      <c r="D336">
        <v>4.4</v>
      </c>
      <c r="E336">
        <v>14</v>
      </c>
      <c r="F336">
        <v>390</v>
      </c>
      <c r="G336">
        <v>0</v>
      </c>
      <c r="H336">
        <v>16</v>
      </c>
      <c r="I336">
        <v>750</v>
      </c>
      <c r="K336" s="7">
        <f t="shared" si="70"/>
        <v>4.0918</v>
      </c>
      <c r="L336" s="13">
        <f t="shared" si="64"/>
        <v>16.965</v>
      </c>
      <c r="M336" s="8">
        <f t="shared" si="65"/>
        <v>0.11252621349291599</v>
      </c>
      <c r="N336" s="9">
        <f t="shared" si="74"/>
        <v>1.15164</v>
      </c>
      <c r="O336" s="9"/>
      <c r="P336" s="7">
        <f t="shared" si="66"/>
        <v>6.392099999999999</v>
      </c>
      <c r="Q336" s="9">
        <f t="shared" si="67"/>
        <v>0.45136</v>
      </c>
      <c r="R336" s="9">
        <f t="shared" si="75"/>
        <v>15.615000000000002</v>
      </c>
      <c r="S336" s="9"/>
      <c r="T336" s="10">
        <f t="shared" si="68"/>
        <v>22.320966213492916</v>
      </c>
      <c r="U336" s="10">
        <f t="shared" si="71"/>
        <v>22.458460000000002</v>
      </c>
      <c r="V336" s="11">
        <f t="shared" si="72"/>
        <v>-0.3070467804825437</v>
      </c>
      <c r="X336" s="11">
        <f t="shared" si="73"/>
        <v>0.9740841369838473</v>
      </c>
      <c r="Y336">
        <f t="shared" si="69"/>
        <v>0.20763391316702864</v>
      </c>
      <c r="Z336">
        <v>15</v>
      </c>
      <c r="AA336" t="s">
        <v>261</v>
      </c>
    </row>
    <row r="337" spans="1:27" ht="12.75">
      <c r="A337" s="3" t="s">
        <v>231</v>
      </c>
      <c r="B337">
        <v>120</v>
      </c>
      <c r="C337">
        <v>610</v>
      </c>
      <c r="D337">
        <v>2.4</v>
      </c>
      <c r="E337">
        <v>15</v>
      </c>
      <c r="F337">
        <v>161</v>
      </c>
      <c r="G337">
        <v>0</v>
      </c>
      <c r="H337">
        <v>22</v>
      </c>
      <c r="I337">
        <v>1500</v>
      </c>
      <c r="K337" s="7">
        <f t="shared" si="70"/>
        <v>5.9879999999999995</v>
      </c>
      <c r="L337" s="13">
        <f t="shared" si="64"/>
        <v>26.534999999999997</v>
      </c>
      <c r="M337" s="8">
        <f t="shared" si="65"/>
        <v>0.061377934632499624</v>
      </c>
      <c r="N337" s="9">
        <f t="shared" si="74"/>
        <v>1.2339</v>
      </c>
      <c r="O337" s="9"/>
      <c r="P337" s="7">
        <f t="shared" si="66"/>
        <v>2.6387899999999997</v>
      </c>
      <c r="Q337" s="9">
        <f t="shared" si="67"/>
        <v>0.62062</v>
      </c>
      <c r="R337" s="9">
        <f t="shared" si="75"/>
        <v>31.230000000000004</v>
      </c>
      <c r="S337" s="9"/>
      <c r="T337" s="10">
        <f t="shared" si="68"/>
        <v>33.81827793463249</v>
      </c>
      <c r="U337" s="10">
        <f t="shared" si="71"/>
        <v>34.48941000000001</v>
      </c>
      <c r="V337" s="11">
        <f t="shared" si="72"/>
        <v>-0.9825132216592666</v>
      </c>
      <c r="X337" s="11">
        <f t="shared" si="73"/>
        <v>0.9771457989174985</v>
      </c>
      <c r="Y337">
        <f t="shared" si="69"/>
        <v>0.16088989198774784</v>
      </c>
      <c r="Z337">
        <v>12</v>
      </c>
      <c r="AA337" t="s">
        <v>261</v>
      </c>
    </row>
    <row r="338" spans="1:27" ht="12.75">
      <c r="A338" s="3" t="s">
        <v>232</v>
      </c>
      <c r="B338">
        <v>150</v>
      </c>
      <c r="C338">
        <v>560</v>
      </c>
      <c r="D338">
        <v>4.3</v>
      </c>
      <c r="E338">
        <v>22</v>
      </c>
      <c r="F338">
        <v>263</v>
      </c>
      <c r="G338">
        <v>0</v>
      </c>
      <c r="H338">
        <v>32</v>
      </c>
      <c r="I338">
        <v>1400</v>
      </c>
      <c r="K338" s="7">
        <f t="shared" si="70"/>
        <v>7.485</v>
      </c>
      <c r="L338" s="13">
        <f t="shared" si="64"/>
        <v>24.36</v>
      </c>
      <c r="M338" s="8">
        <f t="shared" si="65"/>
        <v>0.10996879954989516</v>
      </c>
      <c r="N338" s="9">
        <f t="shared" si="74"/>
        <v>1.80972</v>
      </c>
      <c r="O338" s="9"/>
      <c r="P338" s="7">
        <f t="shared" si="66"/>
        <v>4.310569999999999</v>
      </c>
      <c r="Q338" s="9">
        <f t="shared" si="67"/>
        <v>0.90272</v>
      </c>
      <c r="R338" s="9">
        <f t="shared" si="75"/>
        <v>29.148000000000003</v>
      </c>
      <c r="S338" s="9"/>
      <c r="T338" s="10">
        <f t="shared" si="68"/>
        <v>33.764688799549894</v>
      </c>
      <c r="U338" s="10">
        <f t="shared" si="71"/>
        <v>34.361290000000004</v>
      </c>
      <c r="V338" s="11">
        <f t="shared" si="72"/>
        <v>-0.8757322991358639</v>
      </c>
      <c r="X338" s="11">
        <f t="shared" si="73"/>
        <v>0.9642667139563753</v>
      </c>
      <c r="Y338">
        <f t="shared" si="69"/>
        <v>0.20432397019081155</v>
      </c>
      <c r="Z338">
        <v>13</v>
      </c>
      <c r="AA338" t="s">
        <v>261</v>
      </c>
    </row>
    <row r="339" spans="1:27" ht="12.75">
      <c r="A339" s="3" t="s">
        <v>233</v>
      </c>
      <c r="B339">
        <v>62</v>
      </c>
      <c r="C339">
        <v>260</v>
      </c>
      <c r="D339">
        <v>1</v>
      </c>
      <c r="E339">
        <v>23</v>
      </c>
      <c r="F339">
        <v>640</v>
      </c>
      <c r="G339">
        <v>19</v>
      </c>
      <c r="H339">
        <v>44</v>
      </c>
      <c r="I339">
        <v>140</v>
      </c>
      <c r="K339" s="7">
        <f t="shared" si="70"/>
        <v>3.0938</v>
      </c>
      <c r="L339" s="13">
        <f t="shared" si="64"/>
        <v>11.309999999999999</v>
      </c>
      <c r="M339" s="8">
        <f t="shared" si="65"/>
        <v>0.025574139430208177</v>
      </c>
      <c r="N339" s="9">
        <f t="shared" si="74"/>
        <v>1.89198</v>
      </c>
      <c r="O339" s="9"/>
      <c r="P339" s="7">
        <f t="shared" si="66"/>
        <v>10.4896</v>
      </c>
      <c r="Q339" s="9">
        <f t="shared" si="67"/>
        <v>1.24124</v>
      </c>
      <c r="R339" s="9">
        <f t="shared" si="75"/>
        <v>2.9148</v>
      </c>
      <c r="S339" s="9"/>
      <c r="T339" s="10">
        <f t="shared" si="68"/>
        <v>16.321354139430206</v>
      </c>
      <c r="U339" s="10">
        <f t="shared" si="71"/>
        <v>14.645639999999998</v>
      </c>
      <c r="V339" s="11">
        <f t="shared" si="72"/>
        <v>5.4112909114951</v>
      </c>
      <c r="X339" s="11">
        <f t="shared" si="73"/>
        <v>0.9011061855242988</v>
      </c>
      <c r="Y339">
        <f t="shared" si="69"/>
        <v>0.5148953167127118</v>
      </c>
      <c r="Z339">
        <v>110</v>
      </c>
      <c r="AA339" t="s">
        <v>261</v>
      </c>
    </row>
    <row r="340" spans="1:27" ht="12.75">
      <c r="A340" s="3">
        <v>1253</v>
      </c>
      <c r="B340">
        <v>93</v>
      </c>
      <c r="C340">
        <v>190</v>
      </c>
      <c r="D340">
        <v>6.3</v>
      </c>
      <c r="E340">
        <v>23</v>
      </c>
      <c r="F340">
        <v>537</v>
      </c>
      <c r="G340">
        <v>0</v>
      </c>
      <c r="H340">
        <v>15</v>
      </c>
      <c r="I340">
        <v>270</v>
      </c>
      <c r="K340" s="7">
        <f t="shared" si="70"/>
        <v>4.6407</v>
      </c>
      <c r="L340" s="13">
        <f t="shared" si="64"/>
        <v>8.264999999999999</v>
      </c>
      <c r="M340" s="8">
        <f t="shared" si="65"/>
        <v>0.1611170784103115</v>
      </c>
      <c r="N340" s="9">
        <f t="shared" si="74"/>
        <v>1.89198</v>
      </c>
      <c r="O340" s="9"/>
      <c r="P340" s="7">
        <f t="shared" si="66"/>
        <v>8.80143</v>
      </c>
      <c r="Q340" s="9">
        <f t="shared" si="67"/>
        <v>0.42314999999999997</v>
      </c>
      <c r="R340" s="9">
        <f t="shared" si="75"/>
        <v>5.6214</v>
      </c>
      <c r="S340" s="9"/>
      <c r="T340" s="10">
        <f t="shared" si="68"/>
        <v>14.958797078410312</v>
      </c>
      <c r="U340" s="10">
        <f t="shared" si="71"/>
        <v>14.84598</v>
      </c>
      <c r="V340" s="11">
        <f t="shared" si="72"/>
        <v>0.37852012150103337</v>
      </c>
      <c r="X340" s="11">
        <f t="shared" si="73"/>
        <v>0.9512957303913953</v>
      </c>
      <c r="Y340">
        <f t="shared" si="69"/>
        <v>0.4522173824071096</v>
      </c>
      <c r="Z340">
        <v>18</v>
      </c>
      <c r="AA340" t="s">
        <v>261</v>
      </c>
    </row>
    <row r="341" spans="2:27" ht="12.75">
      <c r="B341">
        <v>140</v>
      </c>
      <c r="C341">
        <v>750</v>
      </c>
      <c r="D341">
        <v>6.1</v>
      </c>
      <c r="E341">
        <v>25</v>
      </c>
      <c r="F341">
        <v>461</v>
      </c>
      <c r="G341">
        <v>0</v>
      </c>
      <c r="H341">
        <v>37</v>
      </c>
      <c r="I341">
        <v>1600</v>
      </c>
      <c r="K341" s="7">
        <f t="shared" si="70"/>
        <v>6.986</v>
      </c>
      <c r="L341" s="13">
        <f t="shared" si="64"/>
        <v>32.625</v>
      </c>
      <c r="M341" s="8">
        <f t="shared" si="65"/>
        <v>0.15600225052426986</v>
      </c>
      <c r="N341" s="9">
        <f t="shared" si="74"/>
        <v>2.0564999999999998</v>
      </c>
      <c r="O341" s="9"/>
      <c r="P341" s="7">
        <f t="shared" si="66"/>
        <v>7.555789999999999</v>
      </c>
      <c r="Q341" s="9">
        <f t="shared" si="67"/>
        <v>1.0437699999999999</v>
      </c>
      <c r="R341" s="9">
        <f t="shared" si="75"/>
        <v>33.312000000000005</v>
      </c>
      <c r="S341" s="9"/>
      <c r="T341" s="10">
        <f t="shared" si="68"/>
        <v>41.823502250524264</v>
      </c>
      <c r="U341" s="10">
        <f t="shared" si="71"/>
        <v>41.91156</v>
      </c>
      <c r="V341" s="11">
        <f t="shared" si="72"/>
        <v>-0.10516233834314274</v>
      </c>
      <c r="X341" s="11">
        <f t="shared" si="73"/>
        <v>0.968998867496496</v>
      </c>
      <c r="Y341">
        <f t="shared" si="69"/>
        <v>0.17335847932899895</v>
      </c>
      <c r="Z341">
        <v>16</v>
      </c>
      <c r="AA341" t="s">
        <v>261</v>
      </c>
    </row>
    <row r="342" spans="1:27" ht="12.75">
      <c r="A342" s="3" t="s">
        <v>234</v>
      </c>
      <c r="B342">
        <v>69</v>
      </c>
      <c r="C342">
        <v>100</v>
      </c>
      <c r="D342">
        <v>2.3</v>
      </c>
      <c r="E342">
        <v>27</v>
      </c>
      <c r="F342">
        <v>185</v>
      </c>
      <c r="G342">
        <v>0</v>
      </c>
      <c r="H342">
        <v>24</v>
      </c>
      <c r="I342">
        <v>300</v>
      </c>
      <c r="K342" s="7">
        <f t="shared" si="70"/>
        <v>3.4431</v>
      </c>
      <c r="L342" s="13">
        <f t="shared" si="64"/>
        <v>4.35</v>
      </c>
      <c r="M342" s="8">
        <f t="shared" si="65"/>
        <v>0.0588205206894788</v>
      </c>
      <c r="N342" s="9">
        <f t="shared" si="74"/>
        <v>2.22102</v>
      </c>
      <c r="O342" s="9"/>
      <c r="P342" s="7">
        <f t="shared" si="66"/>
        <v>3.0321499999999997</v>
      </c>
      <c r="Q342" s="9">
        <f t="shared" si="67"/>
        <v>0.67704</v>
      </c>
      <c r="R342" s="9">
        <f t="shared" si="75"/>
        <v>6.246</v>
      </c>
      <c r="S342" s="9"/>
      <c r="T342" s="10">
        <f t="shared" si="68"/>
        <v>10.072940520689478</v>
      </c>
      <c r="U342" s="10">
        <f t="shared" si="71"/>
        <v>9.95519</v>
      </c>
      <c r="V342" s="11">
        <f t="shared" si="72"/>
        <v>0.5879256706852367</v>
      </c>
      <c r="X342" s="11">
        <f t="shared" si="73"/>
        <v>0.8653203475603934</v>
      </c>
      <c r="Y342">
        <f t="shared" si="69"/>
        <v>0.35535808279406755</v>
      </c>
      <c r="Z342">
        <v>58</v>
      </c>
      <c r="AA342" t="s">
        <v>261</v>
      </c>
    </row>
    <row r="343" spans="1:27" ht="12.75">
      <c r="A343" s="3">
        <v>2425</v>
      </c>
      <c r="B343">
        <v>96</v>
      </c>
      <c r="C343">
        <v>7.7</v>
      </c>
      <c r="D343">
        <v>0.7</v>
      </c>
      <c r="E343">
        <v>49</v>
      </c>
      <c r="F343">
        <v>299</v>
      </c>
      <c r="G343">
        <v>0</v>
      </c>
      <c r="H343">
        <v>5.3</v>
      </c>
      <c r="I343">
        <v>210</v>
      </c>
      <c r="K343" s="7">
        <f t="shared" si="70"/>
        <v>4.7904</v>
      </c>
      <c r="L343" s="13">
        <f t="shared" si="64"/>
        <v>0.33494999999999997</v>
      </c>
      <c r="M343" s="8">
        <f t="shared" si="65"/>
        <v>0.017901897601145723</v>
      </c>
      <c r="N343" s="9">
        <f t="shared" si="74"/>
        <v>4.03074</v>
      </c>
      <c r="O343" s="9"/>
      <c r="P343" s="7">
        <f t="shared" si="66"/>
        <v>4.9006099999999995</v>
      </c>
      <c r="Q343" s="9">
        <f t="shared" si="67"/>
        <v>0.14951299999999998</v>
      </c>
      <c r="R343" s="9">
        <f t="shared" si="75"/>
        <v>4.3722</v>
      </c>
      <c r="S343" s="9"/>
      <c r="T343" s="10">
        <f t="shared" si="68"/>
        <v>9.173991897601145</v>
      </c>
      <c r="U343" s="10">
        <f t="shared" si="71"/>
        <v>9.422322999999999</v>
      </c>
      <c r="V343" s="11">
        <f t="shared" si="72"/>
        <v>-1.3353780239056285</v>
      </c>
      <c r="X343" s="11">
        <f t="shared" si="73"/>
        <v>0.6913840685459983</v>
      </c>
      <c r="Y343">
        <f t="shared" si="69"/>
        <v>0.5228210333311505</v>
      </c>
      <c r="Z343">
        <v>10</v>
      </c>
      <c r="AA343" t="s">
        <v>261</v>
      </c>
    </row>
    <row r="344" spans="1:27" ht="12.75">
      <c r="A344" s="3">
        <v>2413</v>
      </c>
      <c r="B344">
        <v>260</v>
      </c>
      <c r="C344">
        <v>670</v>
      </c>
      <c r="D344">
        <v>7.2</v>
      </c>
      <c r="E344">
        <v>49</v>
      </c>
      <c r="F344">
        <v>343</v>
      </c>
      <c r="G344">
        <v>0</v>
      </c>
      <c r="H344">
        <v>45</v>
      </c>
      <c r="I344">
        <v>1900</v>
      </c>
      <c r="K344" s="7">
        <f t="shared" si="70"/>
        <v>12.974</v>
      </c>
      <c r="L344" s="13">
        <f t="shared" si="64"/>
        <v>29.145</v>
      </c>
      <c r="M344" s="8">
        <f t="shared" si="65"/>
        <v>0.1841338038974989</v>
      </c>
      <c r="N344" s="9">
        <f t="shared" si="74"/>
        <v>4.03074</v>
      </c>
      <c r="O344" s="9"/>
      <c r="P344" s="7">
        <f t="shared" si="66"/>
        <v>5.62177</v>
      </c>
      <c r="Q344" s="9">
        <f t="shared" si="67"/>
        <v>1.26945</v>
      </c>
      <c r="R344" s="9">
        <f t="shared" si="75"/>
        <v>39.558</v>
      </c>
      <c r="S344" s="9"/>
      <c r="T344" s="10">
        <f t="shared" si="68"/>
        <v>46.3338738038975</v>
      </c>
      <c r="U344" s="10">
        <f t="shared" si="71"/>
        <v>46.44922</v>
      </c>
      <c r="V344" s="11">
        <f t="shared" si="72"/>
        <v>-0.12431811806824543</v>
      </c>
      <c r="X344" s="11">
        <f t="shared" si="73"/>
        <v>0.9582616157780266</v>
      </c>
      <c r="Y344">
        <f t="shared" si="69"/>
        <v>0.2469732734333359</v>
      </c>
      <c r="Z344">
        <v>8</v>
      </c>
      <c r="AA344" t="s">
        <v>261</v>
      </c>
    </row>
    <row r="345" spans="1:27" ht="12.75">
      <c r="A345" s="3" t="s">
        <v>235</v>
      </c>
      <c r="B345">
        <v>170</v>
      </c>
      <c r="C345">
        <v>280</v>
      </c>
      <c r="D345">
        <v>3.7</v>
      </c>
      <c r="E345">
        <v>51</v>
      </c>
      <c r="F345">
        <v>668</v>
      </c>
      <c r="G345">
        <v>0</v>
      </c>
      <c r="H345">
        <v>31</v>
      </c>
      <c r="I345">
        <v>520</v>
      </c>
      <c r="K345" s="7">
        <f t="shared" si="70"/>
        <v>8.483</v>
      </c>
      <c r="L345" s="13">
        <f t="shared" si="64"/>
        <v>12.18</v>
      </c>
      <c r="M345" s="8">
        <f t="shared" si="65"/>
        <v>0.09462431589177026</v>
      </c>
      <c r="N345" s="9">
        <f t="shared" si="74"/>
        <v>4.19526</v>
      </c>
      <c r="O345" s="9"/>
      <c r="P345" s="7">
        <f t="shared" si="66"/>
        <v>10.948519999999998</v>
      </c>
      <c r="Q345" s="9">
        <f t="shared" si="67"/>
        <v>0.87451</v>
      </c>
      <c r="R345" s="9">
        <f t="shared" si="75"/>
        <v>10.826400000000001</v>
      </c>
      <c r="S345" s="9"/>
      <c r="T345" s="10">
        <f t="shared" si="68"/>
        <v>24.952884315891772</v>
      </c>
      <c r="U345" s="10">
        <f t="shared" si="71"/>
        <v>22.649430000000002</v>
      </c>
      <c r="V345" s="11">
        <f t="shared" si="72"/>
        <v>4.838954468906513</v>
      </c>
      <c r="X345" s="11">
        <f t="shared" si="73"/>
        <v>0.9330108904891872</v>
      </c>
      <c r="Y345">
        <f t="shared" si="69"/>
        <v>0.43931970957150396</v>
      </c>
      <c r="Z345">
        <v>90</v>
      </c>
      <c r="AA345" t="s">
        <v>261</v>
      </c>
    </row>
    <row r="346" spans="1:27" ht="12.75">
      <c r="A346" s="3">
        <v>1198</v>
      </c>
      <c r="B346">
        <v>350</v>
      </c>
      <c r="C346">
        <v>450</v>
      </c>
      <c r="D346">
        <v>8.5</v>
      </c>
      <c r="E346">
        <v>56</v>
      </c>
      <c r="F346">
        <v>320</v>
      </c>
      <c r="G346">
        <v>0</v>
      </c>
      <c r="H346">
        <v>33</v>
      </c>
      <c r="I346">
        <v>1700</v>
      </c>
      <c r="K346" s="7">
        <f t="shared" si="70"/>
        <v>17.465</v>
      </c>
      <c r="L346" s="13">
        <f t="shared" si="64"/>
        <v>19.575</v>
      </c>
      <c r="M346" s="8">
        <f t="shared" si="65"/>
        <v>0.21738018515676952</v>
      </c>
      <c r="N346" s="9">
        <f t="shared" si="74"/>
        <v>4.60656</v>
      </c>
      <c r="O346" s="9"/>
      <c r="P346" s="7">
        <f t="shared" si="66"/>
        <v>5.2448</v>
      </c>
      <c r="Q346" s="9">
        <f t="shared" si="67"/>
        <v>0.9309299999999999</v>
      </c>
      <c r="R346" s="9">
        <f t="shared" si="75"/>
        <v>35.394000000000005</v>
      </c>
      <c r="S346" s="9"/>
      <c r="T346" s="10">
        <f t="shared" si="68"/>
        <v>41.86394018515677</v>
      </c>
      <c r="U346" s="10">
        <f t="shared" si="71"/>
        <v>41.56973000000001</v>
      </c>
      <c r="V346" s="11">
        <f t="shared" si="72"/>
        <v>0.35262764361660015</v>
      </c>
      <c r="X346" s="11">
        <f t="shared" si="73"/>
        <v>0.9546019127150048</v>
      </c>
      <c r="Y346">
        <f t="shared" si="69"/>
        <v>0.3304073100134319</v>
      </c>
      <c r="Z346">
        <v>260</v>
      </c>
      <c r="AA346" t="s">
        <v>261</v>
      </c>
    </row>
    <row r="347" spans="1:27" ht="12.75">
      <c r="A347" s="3">
        <v>2043</v>
      </c>
      <c r="B347">
        <v>325</v>
      </c>
      <c r="C347">
        <v>115</v>
      </c>
      <c r="D347">
        <v>4.1</v>
      </c>
      <c r="E347">
        <v>85</v>
      </c>
      <c r="F347">
        <v>260</v>
      </c>
      <c r="G347">
        <v>0</v>
      </c>
      <c r="H347">
        <v>29</v>
      </c>
      <c r="I347">
        <v>1140</v>
      </c>
      <c r="K347" s="7">
        <f t="shared" si="70"/>
        <v>16.2175</v>
      </c>
      <c r="L347" s="13">
        <f t="shared" si="64"/>
        <v>5.0024999999999995</v>
      </c>
      <c r="M347" s="8">
        <f t="shared" si="65"/>
        <v>0.10485397166385352</v>
      </c>
      <c r="N347" s="9">
        <f t="shared" si="74"/>
        <v>6.9921</v>
      </c>
      <c r="O347" s="9"/>
      <c r="P347" s="7">
        <f t="shared" si="66"/>
        <v>4.261399999999999</v>
      </c>
      <c r="Q347" s="9">
        <f t="shared" si="67"/>
        <v>0.81809</v>
      </c>
      <c r="R347" s="9">
        <f t="shared" si="75"/>
        <v>23.734800000000003</v>
      </c>
      <c r="S347" s="9"/>
      <c r="T347" s="10">
        <f t="shared" si="68"/>
        <v>28.316953971663853</v>
      </c>
      <c r="U347" s="10">
        <f t="shared" si="71"/>
        <v>28.814290000000003</v>
      </c>
      <c r="V347" s="11">
        <f t="shared" si="72"/>
        <v>-0.8705149647762274</v>
      </c>
      <c r="X347" s="11">
        <f t="shared" si="73"/>
        <v>0.8594489562054706</v>
      </c>
      <c r="Y347">
        <f t="shared" si="69"/>
        <v>0.40592156146204345</v>
      </c>
      <c r="Z347">
        <v>28</v>
      </c>
      <c r="AA347" t="s">
        <v>261</v>
      </c>
    </row>
    <row r="348" spans="1:27" ht="12.75">
      <c r="A348" s="3">
        <v>1134</v>
      </c>
      <c r="B348">
        <v>170</v>
      </c>
      <c r="C348">
        <v>220</v>
      </c>
      <c r="D348">
        <v>9.3</v>
      </c>
      <c r="E348">
        <v>110</v>
      </c>
      <c r="F348">
        <v>608</v>
      </c>
      <c r="G348">
        <v>0</v>
      </c>
      <c r="H348">
        <v>53</v>
      </c>
      <c r="I348">
        <v>5100</v>
      </c>
      <c r="K348" s="7">
        <f t="shared" si="70"/>
        <v>8.483</v>
      </c>
      <c r="L348" s="13">
        <f t="shared" si="64"/>
        <v>9.569999999999999</v>
      </c>
      <c r="M348" s="8">
        <f t="shared" si="65"/>
        <v>0.23783949670093607</v>
      </c>
      <c r="N348" s="9">
        <f t="shared" si="74"/>
        <v>9.0486</v>
      </c>
      <c r="O348" s="9"/>
      <c r="P348" s="7">
        <f t="shared" si="66"/>
        <v>9.965119999999999</v>
      </c>
      <c r="Q348" s="9">
        <f t="shared" si="67"/>
        <v>1.4951299999999998</v>
      </c>
      <c r="R348" s="9">
        <f t="shared" si="75"/>
        <v>106.182</v>
      </c>
      <c r="S348" s="9"/>
      <c r="T348" s="10">
        <f t="shared" si="68"/>
        <v>27.339439496700933</v>
      </c>
      <c r="U348" s="10">
        <f t="shared" si="71"/>
        <v>117.64225</v>
      </c>
      <c r="V348" s="11">
        <f t="shared" si="72"/>
        <v>-62.28566573943388</v>
      </c>
      <c r="X348" s="11">
        <f t="shared" si="73"/>
        <v>0.8648791293007855</v>
      </c>
      <c r="Y348">
        <f t="shared" si="69"/>
        <v>0.07398072646404745</v>
      </c>
      <c r="Z348">
        <v>13</v>
      </c>
      <c r="AA348" t="s">
        <v>261</v>
      </c>
    </row>
    <row r="349" spans="1:27" ht="12.75">
      <c r="A349" s="3">
        <v>2044</v>
      </c>
      <c r="B349">
        <v>515</v>
      </c>
      <c r="C349">
        <v>150</v>
      </c>
      <c r="D349">
        <v>5.4</v>
      </c>
      <c r="E349">
        <v>116</v>
      </c>
      <c r="F349">
        <v>344</v>
      </c>
      <c r="G349">
        <v>0</v>
      </c>
      <c r="H349">
        <v>28</v>
      </c>
      <c r="I349">
        <v>1700</v>
      </c>
      <c r="K349" s="7">
        <f t="shared" si="70"/>
        <v>25.6985</v>
      </c>
      <c r="L349" s="13">
        <f t="shared" si="64"/>
        <v>6.5249999999999995</v>
      </c>
      <c r="M349" s="8">
        <f t="shared" si="65"/>
        <v>0.13810035292312417</v>
      </c>
      <c r="N349" s="9">
        <f t="shared" si="74"/>
        <v>9.542159999999999</v>
      </c>
      <c r="O349" s="9"/>
      <c r="P349" s="7">
        <f t="shared" si="66"/>
        <v>5.638159999999999</v>
      </c>
      <c r="Q349" s="9">
        <f t="shared" si="67"/>
        <v>0.7898799999999999</v>
      </c>
      <c r="R349" s="9">
        <f t="shared" si="75"/>
        <v>35.394000000000005</v>
      </c>
      <c r="S349" s="9"/>
      <c r="T349" s="10">
        <f t="shared" si="68"/>
        <v>41.90376035292313</v>
      </c>
      <c r="U349" s="10">
        <f t="shared" si="71"/>
        <v>41.82204</v>
      </c>
      <c r="V349" s="11">
        <f t="shared" si="72"/>
        <v>0.09760474379302214</v>
      </c>
      <c r="X349" s="11">
        <f t="shared" si="73"/>
        <v>0.8920173673389037</v>
      </c>
      <c r="Y349">
        <f t="shared" si="69"/>
        <v>0.42064901583664116</v>
      </c>
      <c r="Z349">
        <v>7</v>
      </c>
      <c r="AA349" t="s">
        <v>261</v>
      </c>
    </row>
    <row r="350" spans="1:27" ht="12.75">
      <c r="A350" s="3">
        <v>2041</v>
      </c>
      <c r="B350">
        <v>435</v>
      </c>
      <c r="C350">
        <v>96</v>
      </c>
      <c r="D350">
        <v>2.6</v>
      </c>
      <c r="E350">
        <v>120</v>
      </c>
      <c r="F350">
        <v>73</v>
      </c>
      <c r="G350">
        <v>0</v>
      </c>
      <c r="H350">
        <v>21</v>
      </c>
      <c r="I350">
        <v>1620</v>
      </c>
      <c r="K350" s="7">
        <f t="shared" si="70"/>
        <v>21.7065</v>
      </c>
      <c r="L350" s="13">
        <f t="shared" si="64"/>
        <v>4.176</v>
      </c>
      <c r="M350" s="8">
        <f t="shared" si="65"/>
        <v>0.06649276251854126</v>
      </c>
      <c r="N350" s="9">
        <f t="shared" si="74"/>
        <v>9.8712</v>
      </c>
      <c r="O350" s="9"/>
      <c r="P350" s="7">
        <f t="shared" si="66"/>
        <v>1.19647</v>
      </c>
      <c r="Q350" s="9">
        <f t="shared" si="67"/>
        <v>0.59241</v>
      </c>
      <c r="R350" s="9">
        <f t="shared" si="75"/>
        <v>33.7284</v>
      </c>
      <c r="S350" s="9"/>
      <c r="T350" s="10">
        <f t="shared" si="68"/>
        <v>35.820192762518545</v>
      </c>
      <c r="U350" s="10">
        <f t="shared" si="71"/>
        <v>35.51728</v>
      </c>
      <c r="V350" s="11">
        <f t="shared" si="72"/>
        <v>0.42461941920333746</v>
      </c>
      <c r="X350" s="11">
        <f t="shared" si="73"/>
        <v>0.8757636193196474</v>
      </c>
      <c r="Y350">
        <f t="shared" si="69"/>
        <v>0.3915674060925518</v>
      </c>
      <c r="Z350">
        <v>50</v>
      </c>
      <c r="AA350" t="s">
        <v>261</v>
      </c>
    </row>
    <row r="351" spans="1:27" ht="12.75">
      <c r="A351" s="3">
        <v>2045</v>
      </c>
      <c r="B351">
        <v>425</v>
      </c>
      <c r="C351">
        <v>239</v>
      </c>
      <c r="D351">
        <v>7.8</v>
      </c>
      <c r="E351">
        <v>175</v>
      </c>
      <c r="F351">
        <v>261</v>
      </c>
      <c r="G351">
        <v>0</v>
      </c>
      <c r="H351">
        <v>50</v>
      </c>
      <c r="I351">
        <v>1860</v>
      </c>
      <c r="K351" s="7">
        <f t="shared" si="70"/>
        <v>21.2075</v>
      </c>
      <c r="L351" s="13">
        <f t="shared" si="64"/>
        <v>10.3965</v>
      </c>
      <c r="M351" s="8">
        <f t="shared" si="65"/>
        <v>0.19947828755562377</v>
      </c>
      <c r="N351" s="9">
        <f t="shared" si="74"/>
        <v>14.3955</v>
      </c>
      <c r="O351" s="9"/>
      <c r="P351" s="7">
        <f t="shared" si="66"/>
        <v>4.2777899999999995</v>
      </c>
      <c r="Q351" s="9">
        <f t="shared" si="67"/>
        <v>1.4104999999999999</v>
      </c>
      <c r="R351" s="9">
        <f t="shared" si="75"/>
        <v>38.7252</v>
      </c>
      <c r="S351" s="9"/>
      <c r="T351" s="10">
        <f t="shared" si="68"/>
        <v>46.198978287555626</v>
      </c>
      <c r="U351" s="10">
        <f t="shared" si="71"/>
        <v>44.41349</v>
      </c>
      <c r="V351" s="11">
        <f t="shared" si="72"/>
        <v>1.970466450477252</v>
      </c>
      <c r="X351" s="11">
        <f t="shared" si="73"/>
        <v>0.8805369695943085</v>
      </c>
      <c r="Y351">
        <f t="shared" si="69"/>
        <v>0.35385524096194565</v>
      </c>
      <c r="Z351">
        <v>8</v>
      </c>
      <c r="AA351" t="s">
        <v>261</v>
      </c>
    </row>
    <row r="352" spans="1:27" ht="12.75">
      <c r="A352" s="3">
        <v>592</v>
      </c>
      <c r="B352">
        <v>530</v>
      </c>
      <c r="C352">
        <v>51</v>
      </c>
      <c r="D352">
        <v>9.5</v>
      </c>
      <c r="E352">
        <v>330</v>
      </c>
      <c r="F352">
        <v>142</v>
      </c>
      <c r="G352">
        <v>0</v>
      </c>
      <c r="H352">
        <v>12</v>
      </c>
      <c r="I352">
        <v>2550</v>
      </c>
      <c r="K352" s="7">
        <f t="shared" si="70"/>
        <v>26.447</v>
      </c>
      <c r="L352" s="13">
        <f t="shared" si="64"/>
        <v>2.2184999999999997</v>
      </c>
      <c r="M352" s="8">
        <f t="shared" si="65"/>
        <v>0.2429543245869777</v>
      </c>
      <c r="N352" s="9">
        <f t="shared" si="74"/>
        <v>27.1458</v>
      </c>
      <c r="O352" s="9"/>
      <c r="P352" s="7">
        <f t="shared" si="66"/>
        <v>2.32738</v>
      </c>
      <c r="Q352" s="9">
        <f t="shared" si="67"/>
        <v>0.33852</v>
      </c>
      <c r="R352" s="9">
        <f t="shared" si="75"/>
        <v>53.091</v>
      </c>
      <c r="S352" s="9"/>
      <c r="T352" s="10">
        <f t="shared" si="68"/>
        <v>56.05425432458698</v>
      </c>
      <c r="U352" s="10">
        <f t="shared" si="71"/>
        <v>55.7569</v>
      </c>
      <c r="V352" s="11">
        <f t="shared" si="72"/>
        <v>0.2659433456198465</v>
      </c>
      <c r="X352" s="11">
        <f t="shared" si="73"/>
        <v>0.8676115165309618</v>
      </c>
      <c r="Y352">
        <f t="shared" si="69"/>
        <v>0.33250773215318463</v>
      </c>
      <c r="Z352">
        <v>15</v>
      </c>
      <c r="AA352" t="s">
        <v>261</v>
      </c>
    </row>
    <row r="353" spans="1:27" ht="12.75">
      <c r="A353" s="3" t="s">
        <v>236</v>
      </c>
      <c r="B353">
        <v>19</v>
      </c>
      <c r="C353">
        <v>290</v>
      </c>
      <c r="D353">
        <v>20</v>
      </c>
      <c r="E353">
        <v>1.2</v>
      </c>
      <c r="F353">
        <v>440</v>
      </c>
      <c r="G353">
        <v>13</v>
      </c>
      <c r="H353">
        <v>16</v>
      </c>
      <c r="I353">
        <v>290</v>
      </c>
      <c r="K353" s="7">
        <f t="shared" si="70"/>
        <v>0.9480999999999999</v>
      </c>
      <c r="L353" s="13">
        <f t="shared" si="64"/>
        <v>12.614999999999998</v>
      </c>
      <c r="M353" s="8">
        <f t="shared" si="65"/>
        <v>0.5114827886041635</v>
      </c>
      <c r="N353" s="9">
        <f t="shared" si="74"/>
        <v>0.098712</v>
      </c>
      <c r="O353" s="9"/>
      <c r="P353" s="7">
        <f t="shared" si="66"/>
        <v>7.211599999999999</v>
      </c>
      <c r="Q353" s="9">
        <f t="shared" si="67"/>
        <v>0.45136</v>
      </c>
      <c r="R353" s="9">
        <f t="shared" si="75"/>
        <v>6.037800000000001</v>
      </c>
      <c r="S353" s="9"/>
      <c r="T353" s="10">
        <f t="shared" si="68"/>
        <v>14.173294788604164</v>
      </c>
      <c r="U353" s="10">
        <f t="shared" si="71"/>
        <v>13.700759999999999</v>
      </c>
      <c r="V353" s="11">
        <f t="shared" si="72"/>
        <v>1.6952495508380523</v>
      </c>
      <c r="X353" s="11">
        <f t="shared" si="73"/>
        <v>0.9654563321384074</v>
      </c>
      <c r="Y353">
        <f t="shared" si="69"/>
        <v>0.13571622840292588</v>
      </c>
      <c r="Z353">
        <v>317</v>
      </c>
      <c r="AA353" t="s">
        <v>63</v>
      </c>
    </row>
    <row r="354" spans="1:27" ht="12.75">
      <c r="A354" s="3" t="s">
        <v>237</v>
      </c>
      <c r="B354">
        <v>390</v>
      </c>
      <c r="C354">
        <v>2200</v>
      </c>
      <c r="D354">
        <v>6.7</v>
      </c>
      <c r="E354">
        <v>8.7</v>
      </c>
      <c r="F354">
        <v>25</v>
      </c>
      <c r="G354">
        <v>0</v>
      </c>
      <c r="H354">
        <v>4100</v>
      </c>
      <c r="I354">
        <v>21</v>
      </c>
      <c r="K354" s="7">
        <f t="shared" si="70"/>
        <v>19.461</v>
      </c>
      <c r="L354" s="13">
        <f t="shared" si="64"/>
        <v>95.69999999999999</v>
      </c>
      <c r="M354" s="8">
        <f t="shared" si="65"/>
        <v>0.1713467341823948</v>
      </c>
      <c r="N354" s="9">
        <f t="shared" si="74"/>
        <v>0.7156619999999999</v>
      </c>
      <c r="O354" s="9"/>
      <c r="P354" s="7">
        <f t="shared" si="66"/>
        <v>0.40974999999999995</v>
      </c>
      <c r="Q354" s="9">
        <f t="shared" si="67"/>
        <v>115.661</v>
      </c>
      <c r="R354" s="9">
        <f t="shared" si="75"/>
        <v>0.43722000000000005</v>
      </c>
      <c r="S354" s="9"/>
      <c r="T354" s="10">
        <f t="shared" si="68"/>
        <v>116.04800873418237</v>
      </c>
      <c r="U354" s="10">
        <f t="shared" si="71"/>
        <v>116.50797</v>
      </c>
      <c r="V354" s="11">
        <f t="shared" si="72"/>
        <v>-0.19778518201132703</v>
      </c>
      <c r="X354" s="11">
        <f t="shared" si="73"/>
        <v>0.4527798411249</v>
      </c>
      <c r="Y354">
        <f t="shared" si="69"/>
        <v>0.9780271803206518</v>
      </c>
      <c r="Z354">
        <v>750</v>
      </c>
      <c r="AA354" t="s">
        <v>63</v>
      </c>
    </row>
    <row r="355" spans="1:27" ht="12.75">
      <c r="A355" s="3">
        <v>2144</v>
      </c>
      <c r="B355">
        <v>220</v>
      </c>
      <c r="C355">
        <v>74</v>
      </c>
      <c r="D355">
        <v>1.5</v>
      </c>
      <c r="E355">
        <v>75</v>
      </c>
      <c r="F355">
        <v>445</v>
      </c>
      <c r="G355">
        <v>0</v>
      </c>
      <c r="H355">
        <v>30</v>
      </c>
      <c r="I355">
        <v>560</v>
      </c>
      <c r="K355" s="7">
        <f t="shared" si="70"/>
        <v>10.978</v>
      </c>
      <c r="L355" s="13">
        <f t="shared" si="64"/>
        <v>3.219</v>
      </c>
      <c r="M355" s="8">
        <f t="shared" si="65"/>
        <v>0.03836120914531227</v>
      </c>
      <c r="N355" s="9">
        <f t="shared" si="74"/>
        <v>6.1695</v>
      </c>
      <c r="O355" s="9"/>
      <c r="P355" s="7">
        <f t="shared" si="66"/>
        <v>7.293549999999999</v>
      </c>
      <c r="Q355" s="9">
        <f t="shared" si="67"/>
        <v>0.8462999999999999</v>
      </c>
      <c r="R355" s="9">
        <f t="shared" si="75"/>
        <v>11.6592</v>
      </c>
      <c r="S355" s="9"/>
      <c r="T355" s="10">
        <f t="shared" si="68"/>
        <v>20.404861209145313</v>
      </c>
      <c r="U355" s="10">
        <f t="shared" si="71"/>
        <v>19.79905</v>
      </c>
      <c r="V355" s="11">
        <f t="shared" si="72"/>
        <v>1.5068464508187103</v>
      </c>
      <c r="X355" s="11">
        <f t="shared" si="73"/>
        <v>0.79182348166187</v>
      </c>
      <c r="Y355">
        <f t="shared" si="69"/>
        <v>0.48495396957220854</v>
      </c>
      <c r="Z355">
        <v>80</v>
      </c>
      <c r="AA355" t="s">
        <v>63</v>
      </c>
    </row>
    <row r="356" spans="1:27" ht="12.75">
      <c r="A356" s="3">
        <v>1571</v>
      </c>
      <c r="B356">
        <v>1</v>
      </c>
      <c r="C356">
        <v>270</v>
      </c>
      <c r="D356">
        <v>2</v>
      </c>
      <c r="E356">
        <v>0.6</v>
      </c>
      <c r="F356">
        <v>180</v>
      </c>
      <c r="G356">
        <v>71</v>
      </c>
      <c r="H356">
        <v>6.4</v>
      </c>
      <c r="I356">
        <v>340</v>
      </c>
      <c r="K356" s="7">
        <f t="shared" si="70"/>
        <v>0.0499</v>
      </c>
      <c r="L356" s="13">
        <f t="shared" si="64"/>
        <v>11.745</v>
      </c>
      <c r="M356" s="8">
        <f t="shared" si="65"/>
        <v>0.051148278860416355</v>
      </c>
      <c r="N356" s="9">
        <f t="shared" si="74"/>
        <v>0.049356</v>
      </c>
      <c r="O356" s="9"/>
      <c r="P356" s="7">
        <f t="shared" si="66"/>
        <v>2.9501999999999997</v>
      </c>
      <c r="Q356" s="9">
        <f t="shared" si="67"/>
        <v>0.180544</v>
      </c>
      <c r="R356" s="9">
        <f t="shared" si="75"/>
        <v>7.0788</v>
      </c>
      <c r="S356" s="9"/>
      <c r="T356" s="10">
        <f t="shared" si="68"/>
        <v>11.895404278860415</v>
      </c>
      <c r="U356" s="10">
        <f t="shared" si="71"/>
        <v>10.209544</v>
      </c>
      <c r="V356" s="11">
        <f t="shared" si="72"/>
        <v>7.626619422912885</v>
      </c>
      <c r="X356" s="11">
        <f t="shared" si="73"/>
        <v>0.9848607325586154</v>
      </c>
      <c r="Y356">
        <f t="shared" si="69"/>
        <v>0.006999873749772048</v>
      </c>
      <c r="Z356">
        <v>550</v>
      </c>
      <c r="AA356" t="s">
        <v>64</v>
      </c>
    </row>
    <row r="357" spans="1:27" ht="12.75">
      <c r="A357" s="3" t="s">
        <v>238</v>
      </c>
      <c r="B357">
        <v>208</v>
      </c>
      <c r="C357">
        <v>92</v>
      </c>
      <c r="D357">
        <v>4.4</v>
      </c>
      <c r="E357">
        <v>20</v>
      </c>
      <c r="F357">
        <v>254</v>
      </c>
      <c r="G357">
        <v>0</v>
      </c>
      <c r="H357">
        <v>38</v>
      </c>
      <c r="I357">
        <v>521</v>
      </c>
      <c r="K357" s="7">
        <f t="shared" si="70"/>
        <v>10.3792</v>
      </c>
      <c r="L357" s="13">
        <f t="shared" si="64"/>
        <v>4.002</v>
      </c>
      <c r="M357" s="8">
        <f t="shared" si="65"/>
        <v>0.11252621349291599</v>
      </c>
      <c r="N357" s="9">
        <f t="shared" si="74"/>
        <v>1.6452</v>
      </c>
      <c r="O357" s="9"/>
      <c r="P357" s="7">
        <f t="shared" si="66"/>
        <v>4.16306</v>
      </c>
      <c r="Q357" s="9">
        <f t="shared" si="67"/>
        <v>1.07198</v>
      </c>
      <c r="R357" s="9">
        <f t="shared" si="75"/>
        <v>10.84722</v>
      </c>
      <c r="S357" s="9"/>
      <c r="T357" s="10">
        <f t="shared" si="68"/>
        <v>16.138926213492915</v>
      </c>
      <c r="U357" s="10">
        <f t="shared" si="71"/>
        <v>16.082259999999998</v>
      </c>
      <c r="V357" s="11">
        <f t="shared" si="72"/>
        <v>0.17586631701718033</v>
      </c>
      <c r="X357" s="11">
        <f t="shared" si="73"/>
        <v>0.7887299516355997</v>
      </c>
      <c r="Y357">
        <f t="shared" si="69"/>
        <v>0.4889755314367661</v>
      </c>
      <c r="Z357">
        <v>148</v>
      </c>
      <c r="AA357" t="s">
        <v>64</v>
      </c>
    </row>
    <row r="358" spans="1:27" ht="12.75">
      <c r="A358" s="3" t="s">
        <v>239</v>
      </c>
      <c r="B358">
        <v>18</v>
      </c>
      <c r="C358">
        <v>100</v>
      </c>
      <c r="D358">
        <v>3</v>
      </c>
      <c r="E358">
        <v>6.3</v>
      </c>
      <c r="F358">
        <v>301</v>
      </c>
      <c r="H358">
        <v>8.2</v>
      </c>
      <c r="I358">
        <v>42</v>
      </c>
      <c r="K358" s="7">
        <f t="shared" si="70"/>
        <v>0.8982</v>
      </c>
      <c r="L358" s="13">
        <f t="shared" si="64"/>
        <v>4.35</v>
      </c>
      <c r="M358" s="8">
        <f t="shared" si="65"/>
        <v>0.07672241829062454</v>
      </c>
      <c r="N358" s="9">
        <f t="shared" si="74"/>
        <v>0.518238</v>
      </c>
      <c r="O358" s="9"/>
      <c r="P358" s="7">
        <f t="shared" si="66"/>
        <v>4.933389999999999</v>
      </c>
      <c r="Q358" s="9">
        <f t="shared" si="67"/>
        <v>0.23132199999999997</v>
      </c>
      <c r="R358" s="9">
        <f t="shared" si="75"/>
        <v>0.8744400000000001</v>
      </c>
      <c r="S358" s="9"/>
      <c r="T358" s="10">
        <f t="shared" si="68"/>
        <v>5.8431604182906245</v>
      </c>
      <c r="U358" s="10">
        <f t="shared" si="71"/>
        <v>6.039151999999999</v>
      </c>
      <c r="V358" s="11">
        <f t="shared" si="72"/>
        <v>-1.649439728648116</v>
      </c>
      <c r="X358" s="11">
        <f t="shared" si="73"/>
        <v>0.9495075875478738</v>
      </c>
      <c r="Y358">
        <f t="shared" si="69"/>
        <v>0.506701868399675</v>
      </c>
      <c r="Z358">
        <v>175</v>
      </c>
      <c r="AA358" t="s">
        <v>262</v>
      </c>
    </row>
    <row r="359" spans="1:27" ht="12.75">
      <c r="A359" s="3">
        <v>516</v>
      </c>
      <c r="B359">
        <v>160</v>
      </c>
      <c r="C359">
        <v>35</v>
      </c>
      <c r="D359">
        <v>3</v>
      </c>
      <c r="E359">
        <v>33</v>
      </c>
      <c r="F359">
        <v>250</v>
      </c>
      <c r="G359">
        <v>0</v>
      </c>
      <c r="H359">
        <v>10</v>
      </c>
      <c r="I359">
        <v>380</v>
      </c>
      <c r="K359" s="7">
        <f t="shared" si="70"/>
        <v>7.984</v>
      </c>
      <c r="L359" s="13">
        <f t="shared" si="64"/>
        <v>1.5225</v>
      </c>
      <c r="M359" s="8">
        <f t="shared" si="65"/>
        <v>0.07672241829062454</v>
      </c>
      <c r="N359" s="9">
        <f t="shared" si="74"/>
        <v>2.7145799999999998</v>
      </c>
      <c r="O359" s="9"/>
      <c r="P359" s="7">
        <f t="shared" si="66"/>
        <v>4.097499999999999</v>
      </c>
      <c r="Q359" s="9">
        <f t="shared" si="67"/>
        <v>0.2821</v>
      </c>
      <c r="R359" s="9">
        <f t="shared" si="75"/>
        <v>7.911600000000001</v>
      </c>
      <c r="S359" s="9"/>
      <c r="T359" s="10">
        <f t="shared" si="68"/>
        <v>12.297802418290624</v>
      </c>
      <c r="U359" s="10">
        <f t="shared" si="71"/>
        <v>12.2912</v>
      </c>
      <c r="V359" s="11">
        <f t="shared" si="72"/>
        <v>0.02685110269342656</v>
      </c>
      <c r="X359" s="11">
        <f t="shared" si="73"/>
        <v>0.8436772692009309</v>
      </c>
      <c r="Y359">
        <f t="shared" si="69"/>
        <v>0.5022773597725156</v>
      </c>
      <c r="Z359">
        <v>608</v>
      </c>
      <c r="AA359" t="s">
        <v>262</v>
      </c>
    </row>
    <row r="360" spans="1:27" ht="12.75">
      <c r="A360" s="3" t="s">
        <v>240</v>
      </c>
      <c r="B360">
        <v>180</v>
      </c>
      <c r="C360">
        <v>29</v>
      </c>
      <c r="D360">
        <v>0.8</v>
      </c>
      <c r="E360">
        <v>39</v>
      </c>
      <c r="F360">
        <v>240</v>
      </c>
      <c r="G360">
        <v>0</v>
      </c>
      <c r="H360">
        <v>12</v>
      </c>
      <c r="I360">
        <v>450</v>
      </c>
      <c r="K360" s="7">
        <f t="shared" si="70"/>
        <v>8.982</v>
      </c>
      <c r="L360" s="13">
        <f t="shared" si="64"/>
        <v>1.2614999999999998</v>
      </c>
      <c r="M360" s="8">
        <f t="shared" si="65"/>
        <v>0.020459311544166543</v>
      </c>
      <c r="N360" s="9">
        <f t="shared" si="74"/>
        <v>3.20814</v>
      </c>
      <c r="O360" s="9"/>
      <c r="P360" s="7">
        <f t="shared" si="66"/>
        <v>3.9335999999999998</v>
      </c>
      <c r="Q360" s="9">
        <f t="shared" si="67"/>
        <v>0.33852</v>
      </c>
      <c r="R360" s="9">
        <f t="shared" si="75"/>
        <v>9.369000000000002</v>
      </c>
      <c r="S360" s="9"/>
      <c r="T360" s="10">
        <f t="shared" si="68"/>
        <v>13.472099311544167</v>
      </c>
      <c r="U360" s="10">
        <f t="shared" si="71"/>
        <v>13.64112</v>
      </c>
      <c r="V360" s="11">
        <f t="shared" si="72"/>
        <v>-0.6233884899970888</v>
      </c>
      <c r="X360" s="11">
        <f t="shared" si="73"/>
        <v>0.7884276446544418</v>
      </c>
      <c r="Y360">
        <f t="shared" si="69"/>
        <v>0.48945561549779304</v>
      </c>
      <c r="Z360">
        <v>1050</v>
      </c>
      <c r="AA360" t="s">
        <v>262</v>
      </c>
    </row>
    <row r="361" spans="1:27" ht="12.75">
      <c r="A361" s="3" t="s">
        <v>241</v>
      </c>
      <c r="B361">
        <v>660</v>
      </c>
      <c r="C361">
        <v>4600</v>
      </c>
      <c r="D361">
        <v>16</v>
      </c>
      <c r="E361">
        <v>67</v>
      </c>
      <c r="F361">
        <v>100</v>
      </c>
      <c r="G361">
        <v>7</v>
      </c>
      <c r="H361">
        <v>6900</v>
      </c>
      <c r="I361">
        <v>2100</v>
      </c>
      <c r="K361" s="7">
        <f t="shared" si="70"/>
        <v>32.934</v>
      </c>
      <c r="L361" s="13">
        <f t="shared" si="64"/>
        <v>200.1</v>
      </c>
      <c r="M361" s="8">
        <f t="shared" si="65"/>
        <v>0.40918623088333084</v>
      </c>
      <c r="N361" s="9">
        <f t="shared" si="74"/>
        <v>5.51142</v>
      </c>
      <c r="O361" s="9"/>
      <c r="P361" s="7">
        <f t="shared" si="66"/>
        <v>1.6389999999999998</v>
      </c>
      <c r="Q361" s="9">
        <f t="shared" si="67"/>
        <v>194.649</v>
      </c>
      <c r="R361" s="9">
        <f t="shared" si="75"/>
        <v>43.722</v>
      </c>
      <c r="S361" s="9"/>
      <c r="T361" s="10">
        <f t="shared" si="68"/>
        <v>238.95460623088331</v>
      </c>
      <c r="U361" s="10">
        <f t="shared" si="71"/>
        <v>240.01000000000002</v>
      </c>
      <c r="V361" s="11">
        <f t="shared" si="72"/>
        <v>-0.22034901021641584</v>
      </c>
      <c r="X361" s="11">
        <f t="shared" si="73"/>
        <v>0.5069043873448698</v>
      </c>
      <c r="Y361">
        <f t="shared" si="69"/>
        <v>0.4296336881653099</v>
      </c>
      <c r="Z361">
        <v>2400</v>
      </c>
      <c r="AA361" t="s">
        <v>262</v>
      </c>
    </row>
    <row r="362" spans="1:27" ht="12.75">
      <c r="A362" s="3" t="s">
        <v>242</v>
      </c>
      <c r="B362">
        <v>1100</v>
      </c>
      <c r="C362">
        <v>7100</v>
      </c>
      <c r="D362">
        <v>27</v>
      </c>
      <c r="E362">
        <v>91</v>
      </c>
      <c r="F362">
        <v>52</v>
      </c>
      <c r="G362">
        <v>0</v>
      </c>
      <c r="H362">
        <v>13000</v>
      </c>
      <c r="I362">
        <v>1000</v>
      </c>
      <c r="K362" s="7">
        <f t="shared" si="70"/>
        <v>54.89</v>
      </c>
      <c r="L362" s="13">
        <f t="shared" si="64"/>
        <v>308.84999999999997</v>
      </c>
      <c r="M362" s="8">
        <f t="shared" si="65"/>
        <v>0.6905017646156207</v>
      </c>
      <c r="N362" s="9">
        <f t="shared" si="74"/>
        <v>7.48566</v>
      </c>
      <c r="O362" s="9"/>
      <c r="P362" s="7">
        <f t="shared" si="66"/>
        <v>0.8522799999999999</v>
      </c>
      <c r="Q362" s="9">
        <f t="shared" si="67"/>
        <v>366.72999999999996</v>
      </c>
      <c r="R362" s="9">
        <f t="shared" si="75"/>
        <v>20.82</v>
      </c>
      <c r="S362" s="9"/>
      <c r="T362" s="10">
        <f t="shared" si="68"/>
        <v>371.9161617646156</v>
      </c>
      <c r="U362" s="10">
        <f t="shared" si="71"/>
        <v>388.40227999999996</v>
      </c>
      <c r="V362" s="11">
        <f t="shared" si="72"/>
        <v>-2.1683175535137487</v>
      </c>
      <c r="X362" s="11">
        <f t="shared" si="73"/>
        <v>0.45716273424316883</v>
      </c>
      <c r="Y362">
        <f t="shared" si="69"/>
        <v>0.7250033020737022</v>
      </c>
      <c r="Z362">
        <v>2400</v>
      </c>
      <c r="AA362" t="s">
        <v>262</v>
      </c>
    </row>
    <row r="363" spans="1:27" ht="12.75">
      <c r="A363" s="3" t="s">
        <v>243</v>
      </c>
      <c r="B363">
        <v>6.3</v>
      </c>
      <c r="C363">
        <v>320</v>
      </c>
      <c r="D363">
        <v>5</v>
      </c>
      <c r="E363">
        <v>1.4</v>
      </c>
      <c r="F363">
        <v>300</v>
      </c>
      <c r="G363">
        <v>0</v>
      </c>
      <c r="H363">
        <v>6.1</v>
      </c>
      <c r="I363">
        <v>410</v>
      </c>
      <c r="K363" s="7">
        <f t="shared" si="70"/>
        <v>0.31437</v>
      </c>
      <c r="L363" s="13">
        <f t="shared" si="64"/>
        <v>13.919999999999998</v>
      </c>
      <c r="M363" s="8">
        <f t="shared" si="65"/>
        <v>0.12787069715104088</v>
      </c>
      <c r="N363" s="9">
        <f t="shared" si="74"/>
        <v>0.11516399999999999</v>
      </c>
      <c r="O363" s="9"/>
      <c r="P363" s="7">
        <f t="shared" si="66"/>
        <v>4.917</v>
      </c>
      <c r="Q363" s="9">
        <f t="shared" si="67"/>
        <v>0.17208099999999998</v>
      </c>
      <c r="R363" s="9">
        <f t="shared" si="75"/>
        <v>8.536200000000001</v>
      </c>
      <c r="S363" s="9"/>
      <c r="T363" s="10">
        <f t="shared" si="68"/>
        <v>14.477404697151039</v>
      </c>
      <c r="U363" s="10">
        <f t="shared" si="71"/>
        <v>13.625281000000001</v>
      </c>
      <c r="V363" s="11">
        <f t="shared" si="72"/>
        <v>3.032178868361409</v>
      </c>
      <c r="X363" s="11">
        <f t="shared" si="73"/>
        <v>0.9877888155766348</v>
      </c>
      <c r="Y363">
        <f t="shared" si="69"/>
        <v>0.03551974618583887</v>
      </c>
      <c r="Z363">
        <v>100</v>
      </c>
      <c r="AA363" t="s">
        <v>263</v>
      </c>
    </row>
    <row r="364" spans="1:27" ht="12.75">
      <c r="A364" s="3">
        <v>1751</v>
      </c>
      <c r="B364">
        <v>8.6</v>
      </c>
      <c r="C364">
        <v>271</v>
      </c>
      <c r="D364">
        <v>5.4</v>
      </c>
      <c r="E364">
        <v>1.7</v>
      </c>
      <c r="F364">
        <v>335</v>
      </c>
      <c r="G364">
        <v>9</v>
      </c>
      <c r="H364">
        <v>7</v>
      </c>
      <c r="I364">
        <v>321</v>
      </c>
      <c r="K364" s="7">
        <f t="shared" si="70"/>
        <v>0.42913999999999997</v>
      </c>
      <c r="L364" s="13">
        <f t="shared" si="64"/>
        <v>11.788499999999999</v>
      </c>
      <c r="M364" s="8">
        <f t="shared" si="65"/>
        <v>0.13810035292312417</v>
      </c>
      <c r="N364" s="9">
        <f t="shared" si="74"/>
        <v>0.139842</v>
      </c>
      <c r="O364" s="9"/>
      <c r="P364" s="7">
        <f t="shared" si="66"/>
        <v>5.49065</v>
      </c>
      <c r="Q364" s="9">
        <f t="shared" si="67"/>
        <v>0.19746999999999998</v>
      </c>
      <c r="R364" s="9">
        <f t="shared" si="75"/>
        <v>6.68322</v>
      </c>
      <c r="S364" s="9"/>
      <c r="T364" s="10">
        <f t="shared" si="68"/>
        <v>12.495582352923124</v>
      </c>
      <c r="U364" s="10">
        <f t="shared" si="71"/>
        <v>12.37134</v>
      </c>
      <c r="V364" s="11">
        <f t="shared" si="72"/>
        <v>0.4996289897069609</v>
      </c>
      <c r="X364" s="11">
        <f t="shared" si="73"/>
        <v>0.983524904534218</v>
      </c>
      <c r="Y364">
        <f t="shared" si="69"/>
        <v>0.06033721577647925</v>
      </c>
      <c r="Z364">
        <v>100</v>
      </c>
      <c r="AA364" t="s">
        <v>263</v>
      </c>
    </row>
    <row r="365" spans="1:27" ht="12.75">
      <c r="A365" s="3" t="s">
        <v>244</v>
      </c>
      <c r="B365">
        <v>17</v>
      </c>
      <c r="C365">
        <v>470</v>
      </c>
      <c r="D365">
        <v>5</v>
      </c>
      <c r="E365">
        <v>2.6</v>
      </c>
      <c r="F365">
        <v>367</v>
      </c>
      <c r="G365">
        <v>0</v>
      </c>
      <c r="H365">
        <v>14</v>
      </c>
      <c r="I365">
        <v>763</v>
      </c>
      <c r="K365" s="7">
        <f t="shared" si="70"/>
        <v>0.8483</v>
      </c>
      <c r="L365" s="13">
        <f t="shared" si="64"/>
        <v>20.445</v>
      </c>
      <c r="M365" s="8">
        <f t="shared" si="65"/>
        <v>0.12787069715104088</v>
      </c>
      <c r="N365" s="9">
        <f t="shared" si="74"/>
        <v>0.213876</v>
      </c>
      <c r="O365" s="9"/>
      <c r="P365" s="7">
        <f t="shared" si="66"/>
        <v>6.015129999999999</v>
      </c>
      <c r="Q365" s="9">
        <f t="shared" si="67"/>
        <v>0.39493999999999996</v>
      </c>
      <c r="R365" s="9">
        <f t="shared" si="75"/>
        <v>15.885660000000001</v>
      </c>
      <c r="S365" s="9"/>
      <c r="T365" s="10">
        <f t="shared" si="68"/>
        <v>21.635046697151044</v>
      </c>
      <c r="U365" s="10">
        <f t="shared" si="71"/>
        <v>22.29573</v>
      </c>
      <c r="V365" s="11">
        <f t="shared" si="72"/>
        <v>-1.5039190119572854</v>
      </c>
      <c r="X365" s="11">
        <f t="shared" si="73"/>
        <v>0.9810488897760743</v>
      </c>
      <c r="Y365">
        <f t="shared" si="69"/>
        <v>0.05069332064854941</v>
      </c>
      <c r="Z365">
        <v>100</v>
      </c>
      <c r="AA365" t="s">
        <v>263</v>
      </c>
    </row>
    <row r="366" spans="1:27" ht="12.75">
      <c r="A366" s="3">
        <v>1309</v>
      </c>
      <c r="B366">
        <v>62</v>
      </c>
      <c r="C366">
        <v>29</v>
      </c>
      <c r="D366">
        <v>0.4</v>
      </c>
      <c r="E366">
        <v>9.7</v>
      </c>
      <c r="F366">
        <v>150</v>
      </c>
      <c r="G366">
        <v>0</v>
      </c>
      <c r="H366">
        <v>14</v>
      </c>
      <c r="I366">
        <v>93</v>
      </c>
      <c r="K366" s="7">
        <f t="shared" si="70"/>
        <v>3.0938</v>
      </c>
      <c r="L366" s="13">
        <f t="shared" si="64"/>
        <v>1.2614999999999998</v>
      </c>
      <c r="M366" s="8">
        <f t="shared" si="65"/>
        <v>0.010229655772083271</v>
      </c>
      <c r="N366" s="9">
        <f t="shared" si="74"/>
        <v>0.7979219999999999</v>
      </c>
      <c r="O366" s="9"/>
      <c r="P366" s="7">
        <f t="shared" si="66"/>
        <v>2.4585</v>
      </c>
      <c r="Q366" s="9">
        <f t="shared" si="67"/>
        <v>0.39493999999999996</v>
      </c>
      <c r="R366" s="9">
        <f t="shared" si="75"/>
        <v>1.93626</v>
      </c>
      <c r="S366" s="9"/>
      <c r="T366" s="10">
        <f t="shared" si="68"/>
        <v>5.163451655772083</v>
      </c>
      <c r="U366" s="10">
        <f t="shared" si="71"/>
        <v>4.7897</v>
      </c>
      <c r="V366" s="11">
        <f t="shared" si="72"/>
        <v>3.7551086198444015</v>
      </c>
      <c r="X366" s="11">
        <f t="shared" si="73"/>
        <v>0.7615730120016421</v>
      </c>
      <c r="Y366">
        <f t="shared" si="69"/>
        <v>0.6150622457783804</v>
      </c>
      <c r="Z366">
        <v>95</v>
      </c>
      <c r="AA366" t="s">
        <v>263</v>
      </c>
    </row>
    <row r="367" spans="1:27" ht="12.75">
      <c r="A367" s="3">
        <v>1669</v>
      </c>
      <c r="B367">
        <v>60</v>
      </c>
      <c r="C367">
        <v>280</v>
      </c>
      <c r="D367">
        <v>4</v>
      </c>
      <c r="E367">
        <v>9.7</v>
      </c>
      <c r="F367">
        <v>360</v>
      </c>
      <c r="G367">
        <v>0</v>
      </c>
      <c r="H367">
        <v>23</v>
      </c>
      <c r="I367">
        <v>450</v>
      </c>
      <c r="K367" s="7">
        <f t="shared" si="70"/>
        <v>2.9939999999999998</v>
      </c>
      <c r="L367" s="13">
        <f t="shared" si="64"/>
        <v>12.18</v>
      </c>
      <c r="M367" s="8">
        <f t="shared" si="65"/>
        <v>0.10229655772083271</v>
      </c>
      <c r="N367" s="9">
        <f t="shared" si="74"/>
        <v>0.7979219999999999</v>
      </c>
      <c r="O367" s="9"/>
      <c r="P367" s="7">
        <f t="shared" si="66"/>
        <v>5.900399999999999</v>
      </c>
      <c r="Q367" s="9">
        <f t="shared" si="67"/>
        <v>0.64883</v>
      </c>
      <c r="R367" s="9">
        <f t="shared" si="75"/>
        <v>9.369000000000002</v>
      </c>
      <c r="S367" s="9"/>
      <c r="T367" s="10">
        <f t="shared" si="68"/>
        <v>16.074218557720833</v>
      </c>
      <c r="U367" s="10">
        <f t="shared" si="71"/>
        <v>15.918230000000001</v>
      </c>
      <c r="V367" s="11">
        <f t="shared" si="72"/>
        <v>0.4875793030952199</v>
      </c>
      <c r="X367" s="11">
        <f t="shared" si="73"/>
        <v>0.9494240706284205</v>
      </c>
      <c r="Y367">
        <f t="shared" si="69"/>
        <v>0.24217422955593298</v>
      </c>
      <c r="Z367">
        <v>198</v>
      </c>
      <c r="AA367" t="s">
        <v>263</v>
      </c>
    </row>
    <row r="368" spans="1:27" ht="12.75">
      <c r="A368" s="3">
        <v>1365</v>
      </c>
      <c r="B368">
        <v>74</v>
      </c>
      <c r="C368">
        <v>48</v>
      </c>
      <c r="D368">
        <v>3.9</v>
      </c>
      <c r="E368">
        <v>11</v>
      </c>
      <c r="F368">
        <v>178</v>
      </c>
      <c r="G368">
        <v>0</v>
      </c>
      <c r="H368">
        <v>3.4</v>
      </c>
      <c r="I368">
        <v>190</v>
      </c>
      <c r="K368" s="7">
        <f t="shared" si="70"/>
        <v>3.6926</v>
      </c>
      <c r="L368" s="13">
        <f t="shared" si="64"/>
        <v>2.088</v>
      </c>
      <c r="M368" s="8">
        <f t="shared" si="65"/>
        <v>0.09973914377781189</v>
      </c>
      <c r="N368" s="9">
        <f t="shared" si="74"/>
        <v>0.90486</v>
      </c>
      <c r="O368" s="9"/>
      <c r="P368" s="7">
        <f t="shared" si="66"/>
        <v>2.91742</v>
      </c>
      <c r="Q368" s="9">
        <f t="shared" si="67"/>
        <v>0.095914</v>
      </c>
      <c r="R368" s="9">
        <f t="shared" si="75"/>
        <v>3.9558000000000004</v>
      </c>
      <c r="S368" s="9"/>
      <c r="T368" s="10">
        <f t="shared" si="68"/>
        <v>6.785199143777811</v>
      </c>
      <c r="U368" s="10">
        <f t="shared" si="71"/>
        <v>6.969134</v>
      </c>
      <c r="V368" s="11">
        <f t="shared" si="72"/>
        <v>-1.3372866157847678</v>
      </c>
      <c r="X368" s="11">
        <f t="shared" si="73"/>
        <v>0.9560816039459429</v>
      </c>
      <c r="Y368">
        <f t="shared" si="69"/>
        <v>0.4827937869358297</v>
      </c>
      <c r="Z368">
        <v>545</v>
      </c>
      <c r="AA368" t="s">
        <v>263</v>
      </c>
    </row>
    <row r="369" spans="1:27" ht="12.75">
      <c r="A369" s="3" t="s">
        <v>245</v>
      </c>
      <c r="B369">
        <v>119</v>
      </c>
      <c r="C369">
        <v>144</v>
      </c>
      <c r="D369">
        <v>5.6</v>
      </c>
      <c r="E369">
        <v>12</v>
      </c>
      <c r="F369">
        <v>412</v>
      </c>
      <c r="G369">
        <v>0</v>
      </c>
      <c r="H369">
        <v>4.8</v>
      </c>
      <c r="I369">
        <v>299</v>
      </c>
      <c r="K369" s="7">
        <f t="shared" si="70"/>
        <v>5.9381</v>
      </c>
      <c r="L369" s="13">
        <f t="shared" si="64"/>
        <v>6.263999999999999</v>
      </c>
      <c r="M369" s="8">
        <f t="shared" si="65"/>
        <v>0.1432151808091658</v>
      </c>
      <c r="N369" s="9">
        <f t="shared" si="74"/>
        <v>0.98712</v>
      </c>
      <c r="O369" s="9"/>
      <c r="P369" s="7">
        <f t="shared" si="66"/>
        <v>6.752679999999999</v>
      </c>
      <c r="Q369" s="9">
        <f t="shared" si="67"/>
        <v>0.135408</v>
      </c>
      <c r="R369" s="9">
        <f t="shared" si="75"/>
        <v>6.225180000000001</v>
      </c>
      <c r="S369" s="9"/>
      <c r="T369" s="10">
        <f t="shared" si="68"/>
        <v>13.332435180809167</v>
      </c>
      <c r="U369" s="10">
        <f t="shared" si="71"/>
        <v>13.113268</v>
      </c>
      <c r="V369" s="11">
        <f t="shared" si="72"/>
        <v>0.8287440092279724</v>
      </c>
      <c r="X369" s="11">
        <f t="shared" si="73"/>
        <v>0.9788405427502044</v>
      </c>
      <c r="Y369">
        <f t="shared" si="69"/>
        <v>0.4881989068738038</v>
      </c>
      <c r="Z369">
        <v>600</v>
      </c>
      <c r="AA369" t="s">
        <v>263</v>
      </c>
    </row>
    <row r="370" spans="1:27" ht="12.75">
      <c r="A370" s="3">
        <v>1952</v>
      </c>
      <c r="B370">
        <v>530</v>
      </c>
      <c r="C370">
        <v>220</v>
      </c>
      <c r="D370">
        <v>2.9</v>
      </c>
      <c r="E370">
        <v>15</v>
      </c>
      <c r="F370">
        <v>322</v>
      </c>
      <c r="H370">
        <v>7.8</v>
      </c>
      <c r="I370">
        <v>160</v>
      </c>
      <c r="K370" s="7">
        <f t="shared" si="70"/>
        <v>26.447</v>
      </c>
      <c r="L370" s="13">
        <f t="shared" si="64"/>
        <v>9.569999999999999</v>
      </c>
      <c r="M370" s="8">
        <f t="shared" si="65"/>
        <v>0.07416500434760372</v>
      </c>
      <c r="N370" s="9">
        <f t="shared" si="74"/>
        <v>1.2339</v>
      </c>
      <c r="O370" s="9"/>
      <c r="P370" s="7">
        <f t="shared" si="66"/>
        <v>5.2775799999999995</v>
      </c>
      <c r="Q370" s="9">
        <f t="shared" si="67"/>
        <v>0.22003799999999998</v>
      </c>
      <c r="R370" s="9">
        <f t="shared" si="75"/>
        <v>3.3312000000000004</v>
      </c>
      <c r="S370" s="9"/>
      <c r="T370" s="10">
        <f t="shared" si="68"/>
        <v>37.3250650043476</v>
      </c>
      <c r="U370" s="10">
        <f t="shared" si="71"/>
        <v>8.828818</v>
      </c>
      <c r="V370" s="11">
        <f t="shared" si="72"/>
        <v>61.74181921305151</v>
      </c>
      <c r="X370" s="11">
        <f t="shared" si="73"/>
        <v>0.9775242956156043</v>
      </c>
      <c r="Y370">
        <f t="shared" si="69"/>
        <v>0.8881329294584629</v>
      </c>
      <c r="Z370">
        <v>370</v>
      </c>
      <c r="AA370" t="s">
        <v>263</v>
      </c>
    </row>
    <row r="371" spans="1:27" ht="12.75">
      <c r="A371" s="3" t="s">
        <v>246</v>
      </c>
      <c r="B371">
        <v>42</v>
      </c>
      <c r="C371">
        <v>160</v>
      </c>
      <c r="D371">
        <v>0.4</v>
      </c>
      <c r="E371">
        <v>22</v>
      </c>
      <c r="F371">
        <v>380</v>
      </c>
      <c r="G371">
        <v>12</v>
      </c>
      <c r="H371">
        <v>8.8</v>
      </c>
      <c r="I371">
        <v>180</v>
      </c>
      <c r="K371" s="7">
        <f t="shared" si="70"/>
        <v>2.0958</v>
      </c>
      <c r="L371" s="13">
        <f t="shared" si="64"/>
        <v>6.959999999999999</v>
      </c>
      <c r="M371" s="8">
        <f t="shared" si="65"/>
        <v>0.010229655772083271</v>
      </c>
      <c r="N371" s="9">
        <f t="shared" si="74"/>
        <v>1.80972</v>
      </c>
      <c r="O371" s="9"/>
      <c r="P371" s="7">
        <f t="shared" si="66"/>
        <v>6.228199999999999</v>
      </c>
      <c r="Q371" s="9">
        <f t="shared" si="67"/>
        <v>0.24824800000000002</v>
      </c>
      <c r="R371" s="9">
        <f t="shared" si="75"/>
        <v>3.7476000000000003</v>
      </c>
      <c r="S371" s="9"/>
      <c r="T371" s="10">
        <f t="shared" si="68"/>
        <v>10.875749655772083</v>
      </c>
      <c r="U371" s="10">
        <f t="shared" si="71"/>
        <v>10.224048</v>
      </c>
      <c r="V371" s="11">
        <f t="shared" si="72"/>
        <v>3.088663059258309</v>
      </c>
      <c r="X371" s="11">
        <f t="shared" si="73"/>
        <v>0.9655605633990395</v>
      </c>
      <c r="Y371">
        <f t="shared" si="69"/>
        <v>0.35866105349625216</v>
      </c>
      <c r="Z371">
        <v>198</v>
      </c>
      <c r="AA371" t="s">
        <v>263</v>
      </c>
    </row>
    <row r="372" spans="1:27" ht="12.75">
      <c r="A372" s="3" t="s">
        <v>530</v>
      </c>
      <c r="B372">
        <v>55</v>
      </c>
      <c r="C372">
        <v>27</v>
      </c>
      <c r="D372">
        <v>5.4</v>
      </c>
      <c r="E372">
        <v>9.5</v>
      </c>
      <c r="F372">
        <v>244</v>
      </c>
      <c r="H372">
        <v>8</v>
      </c>
      <c r="I372">
        <v>37</v>
      </c>
      <c r="K372" s="7">
        <f t="shared" si="70"/>
        <v>2.7445</v>
      </c>
      <c r="L372" s="13">
        <f t="shared" si="64"/>
        <v>1.1744999999999999</v>
      </c>
      <c r="M372" s="8">
        <f t="shared" si="65"/>
        <v>0.13810035292312417</v>
      </c>
      <c r="N372" s="9">
        <f t="shared" si="74"/>
        <v>0.78147</v>
      </c>
      <c r="O372" s="9"/>
      <c r="P372" s="7">
        <f t="shared" si="66"/>
        <v>3.9991599999999994</v>
      </c>
      <c r="Q372" s="9">
        <f t="shared" si="67"/>
        <v>0.22568</v>
      </c>
      <c r="R372" s="9">
        <f t="shared" si="75"/>
        <v>0.77034</v>
      </c>
      <c r="S372" s="9"/>
      <c r="T372" s="10">
        <f t="shared" si="68"/>
        <v>4.838570352923123</v>
      </c>
      <c r="U372" s="10">
        <f t="shared" si="71"/>
        <v>4.9951799999999995</v>
      </c>
      <c r="V372" s="11">
        <f t="shared" si="72"/>
        <v>-1.59257293968545</v>
      </c>
      <c r="X372" s="11">
        <f t="shared" si="73"/>
        <v>0.8388207230498936</v>
      </c>
      <c r="Y372">
        <f t="shared" si="69"/>
        <v>0.7808321289162522</v>
      </c>
      <c r="Z372">
        <v>57.5</v>
      </c>
      <c r="AA372" t="s">
        <v>254</v>
      </c>
    </row>
    <row r="373" spans="1:27" ht="12.75">
      <c r="A373" s="3" t="s">
        <v>512</v>
      </c>
      <c r="B373">
        <v>42.2999992370606</v>
      </c>
      <c r="C373">
        <v>20</v>
      </c>
      <c r="D373">
        <v>3.4</v>
      </c>
      <c r="E373">
        <v>6.40000009536743</v>
      </c>
      <c r="F373">
        <v>197.7</v>
      </c>
      <c r="H373">
        <v>8</v>
      </c>
      <c r="I373">
        <v>9.5</v>
      </c>
      <c r="K373" s="7">
        <f t="shared" si="70"/>
        <v>2.1107699619293236</v>
      </c>
      <c r="L373" s="13">
        <f t="shared" si="64"/>
        <v>0.8699999999999999</v>
      </c>
      <c r="M373" s="8">
        <f t="shared" si="65"/>
        <v>0.0869520740627078</v>
      </c>
      <c r="N373" s="9">
        <f t="shared" si="74"/>
        <v>0.5264640078449248</v>
      </c>
      <c r="O373" s="9"/>
      <c r="P373" s="7">
        <f t="shared" si="66"/>
        <v>3.2403029999999995</v>
      </c>
      <c r="Q373" s="9">
        <f t="shared" si="67"/>
        <v>0.22568</v>
      </c>
      <c r="R373" s="9">
        <f t="shared" si="75"/>
        <v>0.19779000000000002</v>
      </c>
      <c r="S373" s="9"/>
      <c r="T373" s="10">
        <f t="shared" si="68"/>
        <v>3.594186043836956</v>
      </c>
      <c r="U373" s="10">
        <f t="shared" si="71"/>
        <v>3.6637729999999995</v>
      </c>
      <c r="V373" s="11">
        <f t="shared" si="72"/>
        <v>-0.9587675508052479</v>
      </c>
      <c r="X373" s="11">
        <f t="shared" si="73"/>
        <v>0.7940274532710281</v>
      </c>
      <c r="Y373">
        <f t="shared" si="69"/>
        <v>0.914323213058455</v>
      </c>
      <c r="Z373">
        <v>92</v>
      </c>
      <c r="AA373" t="s">
        <v>254</v>
      </c>
    </row>
    <row r="374" spans="1:27" ht="12.75">
      <c r="A374" s="3" t="s">
        <v>512</v>
      </c>
      <c r="B374">
        <v>40</v>
      </c>
      <c r="C374">
        <v>20.1000003814697</v>
      </c>
      <c r="D374">
        <v>3.3</v>
      </c>
      <c r="E374">
        <v>6.09999990463257</v>
      </c>
      <c r="F374">
        <v>188</v>
      </c>
      <c r="H374">
        <v>0.14</v>
      </c>
      <c r="K374" s="7">
        <f t="shared" si="70"/>
        <v>1.996</v>
      </c>
      <c r="L374" s="13">
        <f t="shared" si="64"/>
        <v>0.874350016593932</v>
      </c>
      <c r="M374" s="8">
        <f t="shared" si="65"/>
        <v>0.08439466011968698</v>
      </c>
      <c r="N374" s="9">
        <f t="shared" si="74"/>
        <v>0.5017859921550752</v>
      </c>
      <c r="O374" s="9"/>
      <c r="P374" s="7">
        <f t="shared" si="66"/>
        <v>3.08132</v>
      </c>
      <c r="Q374" s="9">
        <f t="shared" si="67"/>
        <v>0.0039494000000000005</v>
      </c>
      <c r="R374" s="9">
        <f t="shared" si="75"/>
        <v>0</v>
      </c>
      <c r="S374" s="9"/>
      <c r="T374" s="10">
        <f t="shared" si="68"/>
        <v>3.456530668868694</v>
      </c>
      <c r="U374" s="10">
        <f t="shared" si="71"/>
        <v>3.0852694</v>
      </c>
      <c r="V374" s="11">
        <f t="shared" si="72"/>
        <v>5.675215765695176</v>
      </c>
      <c r="X374" s="11">
        <f t="shared" si="73"/>
        <v>0.9955033557743715</v>
      </c>
      <c r="Y374">
        <f t="shared" si="69"/>
        <v>1</v>
      </c>
      <c r="Z374">
        <v>92</v>
      </c>
      <c r="AA374" t="s">
        <v>254</v>
      </c>
    </row>
    <row r="375" spans="1:27" ht="12.75">
      <c r="A375" s="3" t="s">
        <v>512</v>
      </c>
      <c r="B375">
        <v>41</v>
      </c>
      <c r="C375">
        <v>20</v>
      </c>
      <c r="D375">
        <v>2.8</v>
      </c>
      <c r="E375">
        <v>4.90000009536743</v>
      </c>
      <c r="F375">
        <v>136</v>
      </c>
      <c r="H375">
        <v>8</v>
      </c>
      <c r="I375">
        <v>12</v>
      </c>
      <c r="K375" s="7">
        <f t="shared" si="70"/>
        <v>2.0459</v>
      </c>
      <c r="L375" s="13">
        <f t="shared" si="64"/>
        <v>0.8699999999999999</v>
      </c>
      <c r="M375" s="8">
        <f t="shared" si="65"/>
        <v>0.0716075904045829</v>
      </c>
      <c r="N375" s="9">
        <f t="shared" si="74"/>
        <v>0.40307400784492475</v>
      </c>
      <c r="O375" s="9"/>
      <c r="P375" s="7">
        <f t="shared" si="66"/>
        <v>2.22904</v>
      </c>
      <c r="Q375" s="9">
        <f t="shared" si="67"/>
        <v>0.22568</v>
      </c>
      <c r="R375" s="9">
        <f t="shared" si="75"/>
        <v>0.24984</v>
      </c>
      <c r="S375" s="9"/>
      <c r="T375" s="10">
        <f t="shared" si="68"/>
        <v>3.3905815982495073</v>
      </c>
      <c r="U375" s="10">
        <f t="shared" si="71"/>
        <v>2.70456</v>
      </c>
      <c r="V375" s="11">
        <f t="shared" si="72"/>
        <v>11.255220033715531</v>
      </c>
      <c r="X375" s="11">
        <f t="shared" si="73"/>
        <v>0.7940274532710281</v>
      </c>
      <c r="Y375">
        <f t="shared" si="69"/>
        <v>0.8911723453004261</v>
      </c>
      <c r="Z375">
        <v>92</v>
      </c>
      <c r="AA375" t="s">
        <v>254</v>
      </c>
    </row>
    <row r="376" spans="1:27" ht="12.75">
      <c r="A376" s="3" t="s">
        <v>519</v>
      </c>
      <c r="B376">
        <v>74</v>
      </c>
      <c r="C376">
        <v>131</v>
      </c>
      <c r="D376">
        <v>1.5</v>
      </c>
      <c r="E376">
        <v>25</v>
      </c>
      <c r="F376">
        <v>381</v>
      </c>
      <c r="H376">
        <v>42</v>
      </c>
      <c r="I376">
        <v>169</v>
      </c>
      <c r="K376" s="7">
        <f t="shared" si="70"/>
        <v>3.6926</v>
      </c>
      <c r="L376" s="13">
        <f t="shared" si="64"/>
        <v>5.698499999999999</v>
      </c>
      <c r="M376" s="8">
        <f t="shared" si="65"/>
        <v>0.03836120914531227</v>
      </c>
      <c r="N376" s="9">
        <f t="shared" si="74"/>
        <v>2.0564999999999998</v>
      </c>
      <c r="O376" s="9"/>
      <c r="P376" s="7">
        <f t="shared" si="66"/>
        <v>6.24459</v>
      </c>
      <c r="Q376" s="9">
        <f t="shared" si="67"/>
        <v>1.18482</v>
      </c>
      <c r="R376" s="9">
        <f t="shared" si="75"/>
        <v>3.5185800000000005</v>
      </c>
      <c r="S376" s="9"/>
      <c r="T376" s="10">
        <f t="shared" si="68"/>
        <v>11.485961209145312</v>
      </c>
      <c r="U376" s="10">
        <f t="shared" si="71"/>
        <v>10.94799</v>
      </c>
      <c r="V376" s="11">
        <f t="shared" si="72"/>
        <v>2.3980225513105546</v>
      </c>
      <c r="X376" s="11">
        <f t="shared" si="73"/>
        <v>0.8278708530186014</v>
      </c>
      <c r="Y376">
        <f t="shared" si="69"/>
        <v>0.5120659864266319</v>
      </c>
      <c r="Z376">
        <v>140</v>
      </c>
      <c r="AA376" t="s">
        <v>254</v>
      </c>
    </row>
    <row r="377" spans="1:27" ht="12.75">
      <c r="A377" s="3" t="s">
        <v>509</v>
      </c>
      <c r="B377">
        <v>6.09999990463257</v>
      </c>
      <c r="C377">
        <v>60</v>
      </c>
      <c r="D377">
        <v>1.3</v>
      </c>
      <c r="E377">
        <v>2.09999990463257</v>
      </c>
      <c r="F377">
        <v>217.2</v>
      </c>
      <c r="H377">
        <v>4</v>
      </c>
      <c r="I377">
        <v>8</v>
      </c>
      <c r="K377" s="7">
        <f t="shared" si="70"/>
        <v>0.3043899952411652</v>
      </c>
      <c r="L377" s="13">
        <f t="shared" si="64"/>
        <v>2.61</v>
      </c>
      <c r="M377" s="8">
        <f t="shared" si="65"/>
        <v>0.03324638125927063</v>
      </c>
      <c r="N377" s="9">
        <f t="shared" si="74"/>
        <v>0.17274599215507522</v>
      </c>
      <c r="O377" s="9"/>
      <c r="P377" s="7">
        <f t="shared" si="66"/>
        <v>3.5599079999999996</v>
      </c>
      <c r="Q377" s="9">
        <f t="shared" si="67"/>
        <v>0.11284</v>
      </c>
      <c r="R377" s="9">
        <f t="shared" si="75"/>
        <v>0.16656</v>
      </c>
      <c r="S377" s="9"/>
      <c r="T377" s="10">
        <f t="shared" si="68"/>
        <v>3.1203823686555108</v>
      </c>
      <c r="U377" s="10">
        <f t="shared" si="71"/>
        <v>3.8393079999999995</v>
      </c>
      <c r="V377" s="11">
        <f t="shared" si="72"/>
        <v>-10.329850801730029</v>
      </c>
      <c r="X377" s="11">
        <f t="shared" si="73"/>
        <v>0.9585579762307004</v>
      </c>
      <c r="Y377">
        <f t="shared" si="69"/>
        <v>0.6463318787917016</v>
      </c>
      <c r="Z377">
        <v>157.3</v>
      </c>
      <c r="AA377" t="s">
        <v>254</v>
      </c>
    </row>
    <row r="378" spans="1:27" ht="12.75">
      <c r="A378" s="3" t="s">
        <v>509</v>
      </c>
      <c r="B378">
        <v>5.59999990463257</v>
      </c>
      <c r="C378">
        <v>81</v>
      </c>
      <c r="D378">
        <v>1.2</v>
      </c>
      <c r="E378">
        <v>1.39999997615814</v>
      </c>
      <c r="F378">
        <v>172</v>
      </c>
      <c r="H378">
        <v>2</v>
      </c>
      <c r="I378">
        <v>6.9</v>
      </c>
      <c r="K378" s="7">
        <f t="shared" si="70"/>
        <v>0.27943999524116525</v>
      </c>
      <c r="L378" s="13">
        <f t="shared" si="64"/>
        <v>3.5235</v>
      </c>
      <c r="M378" s="8">
        <f t="shared" si="65"/>
        <v>0.030688967316249812</v>
      </c>
      <c r="N378" s="9">
        <f t="shared" si="74"/>
        <v>0.1151639980387686</v>
      </c>
      <c r="O378" s="9"/>
      <c r="P378" s="7">
        <f t="shared" si="66"/>
        <v>2.8190799999999996</v>
      </c>
      <c r="Q378" s="9">
        <f t="shared" si="67"/>
        <v>0.05642</v>
      </c>
      <c r="R378" s="9">
        <f t="shared" si="75"/>
        <v>0.143658</v>
      </c>
      <c r="S378" s="9"/>
      <c r="T378" s="10">
        <f t="shared" si="68"/>
        <v>3.9487929605961836</v>
      </c>
      <c r="U378" s="10">
        <f t="shared" si="71"/>
        <v>3.0191579999999996</v>
      </c>
      <c r="V378" s="11">
        <f t="shared" si="72"/>
        <v>13.341582996971088</v>
      </c>
      <c r="X378" s="11">
        <f t="shared" si="73"/>
        <v>0.9842398712820398</v>
      </c>
      <c r="Y378">
        <f t="shared" si="69"/>
        <v>0.6604616386373678</v>
      </c>
      <c r="Z378">
        <v>157.3</v>
      </c>
      <c r="AA378" t="s">
        <v>254</v>
      </c>
    </row>
    <row r="379" spans="1:27" ht="12.75">
      <c r="A379" s="3" t="s">
        <v>516</v>
      </c>
      <c r="B379">
        <v>5.09999990463257</v>
      </c>
      <c r="C379">
        <v>165</v>
      </c>
      <c r="D379">
        <v>1.2</v>
      </c>
      <c r="E379">
        <v>1.39999997615814</v>
      </c>
      <c r="F379">
        <v>363</v>
      </c>
      <c r="H379">
        <v>3</v>
      </c>
      <c r="I379">
        <v>82</v>
      </c>
      <c r="K379" s="7">
        <f t="shared" si="70"/>
        <v>0.2544899952411652</v>
      </c>
      <c r="L379" s="13">
        <f t="shared" si="64"/>
        <v>7.177499999999999</v>
      </c>
      <c r="M379" s="8">
        <f t="shared" si="65"/>
        <v>0.030688967316249812</v>
      </c>
      <c r="N379" s="9">
        <f t="shared" si="74"/>
        <v>0.1151639980387686</v>
      </c>
      <c r="O379" s="9"/>
      <c r="P379" s="7">
        <f t="shared" si="66"/>
        <v>5.94957</v>
      </c>
      <c r="Q379" s="9">
        <f t="shared" si="67"/>
        <v>0.08463</v>
      </c>
      <c r="R379" s="9">
        <f t="shared" si="75"/>
        <v>1.70724</v>
      </c>
      <c r="S379" s="9"/>
      <c r="T379" s="10">
        <f t="shared" si="68"/>
        <v>7.5778429605961835</v>
      </c>
      <c r="U379" s="10">
        <f t="shared" si="71"/>
        <v>7.741439999999999</v>
      </c>
      <c r="V379" s="11">
        <f t="shared" si="72"/>
        <v>-1.0679157753310982</v>
      </c>
      <c r="X379" s="11">
        <f t="shared" si="73"/>
        <v>0.9883463942397066</v>
      </c>
      <c r="Y379">
        <f t="shared" si="69"/>
        <v>0.12972733039639306</v>
      </c>
      <c r="Z379">
        <v>160</v>
      </c>
      <c r="AA379" t="s">
        <v>254</v>
      </c>
    </row>
    <row r="380" spans="1:27" ht="12.75">
      <c r="A380" s="3" t="s">
        <v>505</v>
      </c>
      <c r="B380">
        <v>542</v>
      </c>
      <c r="C380">
        <v>221</v>
      </c>
      <c r="D380">
        <v>9</v>
      </c>
      <c r="E380">
        <v>151</v>
      </c>
      <c r="F380">
        <v>204</v>
      </c>
      <c r="H380">
        <v>51</v>
      </c>
      <c r="I380">
        <v>2040</v>
      </c>
      <c r="K380" s="7">
        <f t="shared" si="70"/>
        <v>27.0458</v>
      </c>
      <c r="L380" s="13">
        <f t="shared" si="64"/>
        <v>9.6135</v>
      </c>
      <c r="M380" s="8">
        <f t="shared" si="65"/>
        <v>0.2301672548718736</v>
      </c>
      <c r="N380" s="9">
        <f t="shared" si="74"/>
        <v>12.42126</v>
      </c>
      <c r="O380" s="9"/>
      <c r="P380" s="7">
        <f t="shared" si="66"/>
        <v>3.3435599999999996</v>
      </c>
      <c r="Q380" s="9">
        <f t="shared" si="67"/>
        <v>1.43871</v>
      </c>
      <c r="R380" s="9">
        <f t="shared" si="75"/>
        <v>42.47280000000001</v>
      </c>
      <c r="S380" s="9"/>
      <c r="T380" s="10">
        <f t="shared" si="68"/>
        <v>49.31072725487188</v>
      </c>
      <c r="U380" s="10">
        <f t="shared" si="71"/>
        <v>47.25507</v>
      </c>
      <c r="V380" s="11">
        <f t="shared" si="72"/>
        <v>2.128763302648717</v>
      </c>
      <c r="X380" s="11">
        <f t="shared" si="73"/>
        <v>0.8698260347930413</v>
      </c>
      <c r="Y380">
        <f t="shared" si="69"/>
        <v>0.38904408316623174</v>
      </c>
      <c r="Z380">
        <v>170</v>
      </c>
      <c r="AA380" t="s">
        <v>535</v>
      </c>
    </row>
    <row r="381" spans="1:27" ht="12.75">
      <c r="A381" s="3" t="s">
        <v>526</v>
      </c>
      <c r="B381">
        <v>54</v>
      </c>
      <c r="C381">
        <v>74</v>
      </c>
      <c r="D381">
        <v>3.1</v>
      </c>
      <c r="E381">
        <v>27</v>
      </c>
      <c r="F381">
        <v>375</v>
      </c>
      <c r="H381">
        <v>10</v>
      </c>
      <c r="I381">
        <v>71</v>
      </c>
      <c r="K381" s="7">
        <f t="shared" si="70"/>
        <v>2.6946</v>
      </c>
      <c r="L381" s="13">
        <f t="shared" si="64"/>
        <v>3.219</v>
      </c>
      <c r="M381" s="8">
        <f t="shared" si="65"/>
        <v>0.07927983223364535</v>
      </c>
      <c r="N381" s="9">
        <f t="shared" si="74"/>
        <v>2.22102</v>
      </c>
      <c r="O381" s="9"/>
      <c r="P381" s="7">
        <f t="shared" si="66"/>
        <v>6.146249999999999</v>
      </c>
      <c r="Q381" s="9">
        <f t="shared" si="67"/>
        <v>0.2821</v>
      </c>
      <c r="R381" s="9">
        <f t="shared" si="75"/>
        <v>1.47822</v>
      </c>
      <c r="S381" s="9"/>
      <c r="T381" s="10">
        <f t="shared" si="68"/>
        <v>8.213899832233645</v>
      </c>
      <c r="U381" s="10">
        <f t="shared" si="71"/>
        <v>7.906569999999999</v>
      </c>
      <c r="V381" s="11">
        <f t="shared" si="72"/>
        <v>1.9064570414636743</v>
      </c>
      <c r="X381" s="11">
        <f t="shared" si="73"/>
        <v>0.9194253234697666</v>
      </c>
      <c r="Y381">
        <f t="shared" si="69"/>
        <v>0.6457503558744446</v>
      </c>
      <c r="Z381">
        <v>180</v>
      </c>
      <c r="AA381" t="s">
        <v>254</v>
      </c>
    </row>
    <row r="382" spans="1:27" ht="12.75">
      <c r="A382" s="3" t="s">
        <v>523</v>
      </c>
      <c r="B382">
        <v>14</v>
      </c>
      <c r="C382">
        <v>1190</v>
      </c>
      <c r="D382">
        <v>5</v>
      </c>
      <c r="E382">
        <v>4</v>
      </c>
      <c r="F382">
        <v>870</v>
      </c>
      <c r="H382">
        <v>92</v>
      </c>
      <c r="I382">
        <v>1260</v>
      </c>
      <c r="K382" s="7">
        <f t="shared" si="70"/>
        <v>0.6986</v>
      </c>
      <c r="L382" s="13">
        <f t="shared" si="64"/>
        <v>51.76499999999999</v>
      </c>
      <c r="M382" s="8">
        <f t="shared" si="65"/>
        <v>0.12787069715104088</v>
      </c>
      <c r="N382" s="9">
        <f t="shared" si="74"/>
        <v>0.32904</v>
      </c>
      <c r="O382" s="9"/>
      <c r="P382" s="7">
        <f t="shared" si="66"/>
        <v>14.259299999999998</v>
      </c>
      <c r="Q382" s="9">
        <f t="shared" si="67"/>
        <v>2.59532</v>
      </c>
      <c r="R382" s="9">
        <f t="shared" si="75"/>
        <v>26.233200000000004</v>
      </c>
      <c r="S382" s="9"/>
      <c r="T382" s="10">
        <f t="shared" si="68"/>
        <v>52.92051069715103</v>
      </c>
      <c r="U382" s="10">
        <f t="shared" si="71"/>
        <v>43.08782</v>
      </c>
      <c r="V382" s="11">
        <f t="shared" si="72"/>
        <v>10.241497405227573</v>
      </c>
      <c r="X382" s="11">
        <f t="shared" si="73"/>
        <v>0.9522570875226636</v>
      </c>
      <c r="Y382">
        <f t="shared" si="69"/>
        <v>0.025939595571034983</v>
      </c>
      <c r="Z382">
        <v>192.3</v>
      </c>
      <c r="AA382" t="s">
        <v>254</v>
      </c>
    </row>
    <row r="383" spans="1:27" ht="12.75">
      <c r="A383" s="3" t="s">
        <v>523</v>
      </c>
      <c r="B383">
        <v>8</v>
      </c>
      <c r="C383">
        <v>1260</v>
      </c>
      <c r="D383">
        <v>5</v>
      </c>
      <c r="E383">
        <v>4</v>
      </c>
      <c r="F383">
        <v>918</v>
      </c>
      <c r="H383">
        <v>82</v>
      </c>
      <c r="I383">
        <v>1250</v>
      </c>
      <c r="K383" s="7">
        <f t="shared" si="70"/>
        <v>0.3992</v>
      </c>
      <c r="L383" s="13">
        <f t="shared" si="64"/>
        <v>54.809999999999995</v>
      </c>
      <c r="M383" s="8">
        <f t="shared" si="65"/>
        <v>0.12787069715104088</v>
      </c>
      <c r="N383" s="9">
        <f t="shared" si="74"/>
        <v>0.32904</v>
      </c>
      <c r="O383" s="9"/>
      <c r="P383" s="7">
        <f t="shared" si="66"/>
        <v>15.046019999999999</v>
      </c>
      <c r="Q383" s="9">
        <f t="shared" si="67"/>
        <v>2.31322</v>
      </c>
      <c r="R383" s="9">
        <f t="shared" si="75"/>
        <v>26.025000000000002</v>
      </c>
      <c r="S383" s="9"/>
      <c r="T383" s="10">
        <f t="shared" si="68"/>
        <v>55.66611069715103</v>
      </c>
      <c r="U383" s="10">
        <f t="shared" si="71"/>
        <v>43.384240000000005</v>
      </c>
      <c r="V383" s="11">
        <f t="shared" si="72"/>
        <v>12.399623636571626</v>
      </c>
      <c r="X383" s="11">
        <f t="shared" si="73"/>
        <v>0.9595047338017709</v>
      </c>
      <c r="Y383">
        <f t="shared" si="69"/>
        <v>0.01510736370448301</v>
      </c>
      <c r="Z383">
        <v>192.3</v>
      </c>
      <c r="AA383" t="s">
        <v>254</v>
      </c>
    </row>
    <row r="384" spans="1:27" ht="12.75">
      <c r="A384" s="3" t="s">
        <v>523</v>
      </c>
      <c r="B384">
        <v>18</v>
      </c>
      <c r="C384">
        <v>986</v>
      </c>
      <c r="D384">
        <v>4</v>
      </c>
      <c r="E384">
        <v>5</v>
      </c>
      <c r="F384">
        <v>947</v>
      </c>
      <c r="H384">
        <v>77</v>
      </c>
      <c r="I384">
        <v>1300</v>
      </c>
      <c r="K384" s="7">
        <f t="shared" si="70"/>
        <v>0.8982</v>
      </c>
      <c r="L384" s="13">
        <f t="shared" si="64"/>
        <v>42.891</v>
      </c>
      <c r="M384" s="8">
        <f t="shared" si="65"/>
        <v>0.10229655772083271</v>
      </c>
      <c r="N384" s="9">
        <f t="shared" si="74"/>
        <v>0.4113</v>
      </c>
      <c r="O384" s="9"/>
      <c r="P384" s="7">
        <f t="shared" si="66"/>
        <v>15.521329999999999</v>
      </c>
      <c r="Q384" s="9">
        <f t="shared" si="67"/>
        <v>2.17217</v>
      </c>
      <c r="R384" s="9">
        <f t="shared" si="75"/>
        <v>27.066000000000003</v>
      </c>
      <c r="S384" s="9"/>
      <c r="T384" s="10">
        <f t="shared" si="68"/>
        <v>44.30279655772083</v>
      </c>
      <c r="U384" s="10">
        <f t="shared" si="71"/>
        <v>44.7595</v>
      </c>
      <c r="V384" s="11">
        <f t="shared" si="72"/>
        <v>-0.5127910012776097</v>
      </c>
      <c r="X384" s="11">
        <f t="shared" si="73"/>
        <v>0.9517972215447781</v>
      </c>
      <c r="Y384">
        <f t="shared" si="69"/>
        <v>0.03211963868088484</v>
      </c>
      <c r="Z384">
        <v>192.3</v>
      </c>
      <c r="AA384" t="s">
        <v>254</v>
      </c>
    </row>
    <row r="385" spans="1:27" ht="12.75">
      <c r="A385" s="3" t="s">
        <v>523</v>
      </c>
      <c r="B385">
        <v>18</v>
      </c>
      <c r="C385">
        <v>1110</v>
      </c>
      <c r="D385">
        <v>4</v>
      </c>
      <c r="E385">
        <v>5</v>
      </c>
      <c r="F385">
        <v>948</v>
      </c>
      <c r="H385">
        <v>76</v>
      </c>
      <c r="I385">
        <v>1240</v>
      </c>
      <c r="K385" s="7">
        <f t="shared" si="70"/>
        <v>0.8982</v>
      </c>
      <c r="L385" s="13">
        <f t="shared" si="64"/>
        <v>48.285</v>
      </c>
      <c r="M385" s="8">
        <f t="shared" si="65"/>
        <v>0.10229655772083271</v>
      </c>
      <c r="N385" s="9">
        <f t="shared" si="74"/>
        <v>0.4113</v>
      </c>
      <c r="O385" s="9"/>
      <c r="P385" s="7">
        <f t="shared" si="66"/>
        <v>15.537719999999998</v>
      </c>
      <c r="Q385" s="9">
        <f t="shared" si="67"/>
        <v>2.14396</v>
      </c>
      <c r="R385" s="9">
        <f t="shared" si="75"/>
        <v>25.8168</v>
      </c>
      <c r="S385" s="9"/>
      <c r="T385" s="10">
        <f t="shared" si="68"/>
        <v>49.69679655772083</v>
      </c>
      <c r="U385" s="10">
        <f t="shared" si="71"/>
        <v>43.49848</v>
      </c>
      <c r="V385" s="11">
        <f t="shared" si="72"/>
        <v>6.650891318383373</v>
      </c>
      <c r="X385" s="11">
        <f t="shared" si="73"/>
        <v>0.9574855400547622</v>
      </c>
      <c r="Y385">
        <f t="shared" si="69"/>
        <v>0.033621560920830997</v>
      </c>
      <c r="Z385">
        <v>192.3</v>
      </c>
      <c r="AA385" t="s">
        <v>254</v>
      </c>
    </row>
    <row r="386" spans="1:27" ht="12.75">
      <c r="A386" s="3" t="s">
        <v>523</v>
      </c>
      <c r="B386">
        <v>21</v>
      </c>
      <c r="C386">
        <v>939</v>
      </c>
      <c r="D386">
        <v>5</v>
      </c>
      <c r="E386">
        <v>6</v>
      </c>
      <c r="F386">
        <v>815</v>
      </c>
      <c r="H386">
        <v>99</v>
      </c>
      <c r="I386">
        <v>1290</v>
      </c>
      <c r="K386" s="7">
        <f t="shared" si="70"/>
        <v>1.0479</v>
      </c>
      <c r="L386" s="13">
        <f aca="true" t="shared" si="76" ref="L386:L449">N(C386)*0.0435</f>
        <v>40.8465</v>
      </c>
      <c r="M386" s="8">
        <f aca="true" t="shared" si="77" ref="M386:M449">D386*(1/39.102)</f>
        <v>0.12787069715104088</v>
      </c>
      <c r="N386" s="9">
        <f t="shared" si="74"/>
        <v>0.49356</v>
      </c>
      <c r="O386" s="9"/>
      <c r="P386" s="7">
        <f aca="true" t="shared" si="78" ref="P386:P449">(N(F386)*0.01639)</f>
        <v>13.35785</v>
      </c>
      <c r="Q386" s="9">
        <f aca="true" t="shared" si="79" ref="Q386:Q449">N(H386)*0.02821</f>
        <v>2.79279</v>
      </c>
      <c r="R386" s="9">
        <f t="shared" si="75"/>
        <v>26.8578</v>
      </c>
      <c r="S386" s="9"/>
      <c r="T386" s="10">
        <f aca="true" t="shared" si="80" ref="T386:T449">SUM(K386:N386)</f>
        <v>42.51583069715104</v>
      </c>
      <c r="U386" s="10">
        <f t="shared" si="71"/>
        <v>43.00844</v>
      </c>
      <c r="V386" s="11">
        <f t="shared" si="72"/>
        <v>-0.5759877270317038</v>
      </c>
      <c r="X386" s="11">
        <f t="shared" si="73"/>
        <v>0.9360028543085829</v>
      </c>
      <c r="Y386">
        <f aca="true" t="shared" si="81" ref="Y386:Y449">K386/(K386+R386)</f>
        <v>0.03755146797966007</v>
      </c>
      <c r="Z386">
        <v>192.3</v>
      </c>
      <c r="AA386" t="s">
        <v>254</v>
      </c>
    </row>
    <row r="387" spans="1:27" ht="12.75">
      <c r="A387" s="3" t="s">
        <v>518</v>
      </c>
      <c r="B387">
        <v>26.3999996185303</v>
      </c>
      <c r="C387">
        <v>154</v>
      </c>
      <c r="D387">
        <v>1.5</v>
      </c>
      <c r="E387">
        <v>9.19999980926514</v>
      </c>
      <c r="F387">
        <v>365</v>
      </c>
      <c r="H387">
        <v>18</v>
      </c>
      <c r="I387">
        <v>96</v>
      </c>
      <c r="K387" s="7">
        <f aca="true" t="shared" si="82" ref="K387:K450">B387*0.0499</f>
        <v>1.317359980964662</v>
      </c>
      <c r="L387" s="13">
        <f t="shared" si="76"/>
        <v>6.699</v>
      </c>
      <c r="M387" s="8">
        <f t="shared" si="77"/>
        <v>0.03836120914531227</v>
      </c>
      <c r="N387" s="9">
        <f t="shared" si="74"/>
        <v>0.7567919843101505</v>
      </c>
      <c r="O387" s="9"/>
      <c r="P387" s="7">
        <f t="shared" si="78"/>
        <v>5.982349999999999</v>
      </c>
      <c r="Q387" s="9">
        <f t="shared" si="79"/>
        <v>0.50778</v>
      </c>
      <c r="R387" s="9">
        <f t="shared" si="75"/>
        <v>1.99872</v>
      </c>
      <c r="S387" s="9"/>
      <c r="T387" s="10">
        <f t="shared" si="80"/>
        <v>8.811513174420124</v>
      </c>
      <c r="U387" s="10">
        <f aca="true" t="shared" si="83" ref="U387:U450">SUM(P387:R387)</f>
        <v>8.48885</v>
      </c>
      <c r="V387" s="11">
        <f aca="true" t="shared" si="84" ref="V387:V450">+((T387-U387)/(T387+U387))*100</f>
        <v>1.8650659016060802</v>
      </c>
      <c r="X387" s="11">
        <f aca="true" t="shared" si="85" ref="X387:X450">+L387/(L387+Q387)</f>
        <v>0.9295413485634361</v>
      </c>
      <c r="Y387">
        <f t="shared" si="81"/>
        <v>0.3972642362448195</v>
      </c>
      <c r="Z387">
        <v>200</v>
      </c>
      <c r="AA387" t="s">
        <v>254</v>
      </c>
    </row>
    <row r="388" spans="1:27" ht="12.75">
      <c r="A388" s="3" t="s">
        <v>521</v>
      </c>
      <c r="B388">
        <v>48</v>
      </c>
      <c r="C388">
        <v>188</v>
      </c>
      <c r="D388">
        <v>2</v>
      </c>
      <c r="E388">
        <v>14</v>
      </c>
      <c r="F388">
        <v>415</v>
      </c>
      <c r="H388">
        <v>106</v>
      </c>
      <c r="I388">
        <v>74</v>
      </c>
      <c r="K388" s="7">
        <f t="shared" si="82"/>
        <v>2.3952</v>
      </c>
      <c r="L388" s="13">
        <f t="shared" si="76"/>
        <v>8.177999999999999</v>
      </c>
      <c r="M388" s="8">
        <f t="shared" si="77"/>
        <v>0.051148278860416355</v>
      </c>
      <c r="N388" s="9">
        <f t="shared" si="74"/>
        <v>1.15164</v>
      </c>
      <c r="O388" s="9"/>
      <c r="P388" s="7">
        <f t="shared" si="78"/>
        <v>6.801849999999999</v>
      </c>
      <c r="Q388" s="9">
        <f t="shared" si="79"/>
        <v>2.9902599999999997</v>
      </c>
      <c r="R388" s="9">
        <f t="shared" si="75"/>
        <v>1.54068</v>
      </c>
      <c r="S388" s="9"/>
      <c r="T388" s="10">
        <f t="shared" si="80"/>
        <v>11.775988278860417</v>
      </c>
      <c r="U388" s="10">
        <f t="shared" si="83"/>
        <v>11.33279</v>
      </c>
      <c r="V388" s="11">
        <f t="shared" si="84"/>
        <v>1.9178784508303046</v>
      </c>
      <c r="X388" s="11">
        <f t="shared" si="85"/>
        <v>0.7322537261847414</v>
      </c>
      <c r="Y388">
        <f t="shared" si="81"/>
        <v>0.6085551388761853</v>
      </c>
      <c r="Z388">
        <v>200</v>
      </c>
      <c r="AA388" t="s">
        <v>254</v>
      </c>
    </row>
    <row r="389" spans="1:27" ht="12.75">
      <c r="A389" s="3" t="s">
        <v>521</v>
      </c>
      <c r="B389">
        <v>30</v>
      </c>
      <c r="C389">
        <v>183</v>
      </c>
      <c r="D389">
        <v>1</v>
      </c>
      <c r="E389">
        <v>9</v>
      </c>
      <c r="F389">
        <v>400</v>
      </c>
      <c r="H389">
        <v>45</v>
      </c>
      <c r="I389">
        <v>67</v>
      </c>
      <c r="K389" s="7">
        <f t="shared" si="82"/>
        <v>1.4969999999999999</v>
      </c>
      <c r="L389" s="13">
        <f t="shared" si="76"/>
        <v>7.9605</v>
      </c>
      <c r="M389" s="8">
        <f t="shared" si="77"/>
        <v>0.025574139430208177</v>
      </c>
      <c r="N389" s="9">
        <f t="shared" si="74"/>
        <v>0.74034</v>
      </c>
      <c r="O389" s="9"/>
      <c r="P389" s="7">
        <f t="shared" si="78"/>
        <v>6.555999999999999</v>
      </c>
      <c r="Q389" s="9">
        <f t="shared" si="79"/>
        <v>1.26945</v>
      </c>
      <c r="R389" s="9">
        <f t="shared" si="75"/>
        <v>1.39494</v>
      </c>
      <c r="S389" s="9"/>
      <c r="T389" s="10">
        <f t="shared" si="80"/>
        <v>10.223414139430208</v>
      </c>
      <c r="U389" s="10">
        <f t="shared" si="83"/>
        <v>9.220389999999998</v>
      </c>
      <c r="V389" s="11">
        <f t="shared" si="84"/>
        <v>5.15857973181375</v>
      </c>
      <c r="X389" s="11">
        <f t="shared" si="85"/>
        <v>0.8624640436838771</v>
      </c>
      <c r="Y389">
        <f t="shared" si="81"/>
        <v>0.5176455943069358</v>
      </c>
      <c r="Z389">
        <v>200</v>
      </c>
      <c r="AA389" t="s">
        <v>254</v>
      </c>
    </row>
    <row r="390" spans="1:27" ht="12.75">
      <c r="A390" s="3" t="s">
        <v>521</v>
      </c>
      <c r="B390">
        <v>19</v>
      </c>
      <c r="C390">
        <v>154</v>
      </c>
      <c r="D390">
        <v>1</v>
      </c>
      <c r="E390">
        <v>6</v>
      </c>
      <c r="F390">
        <v>376</v>
      </c>
      <c r="H390">
        <v>35</v>
      </c>
      <c r="I390">
        <v>62</v>
      </c>
      <c r="K390" s="7">
        <f t="shared" si="82"/>
        <v>0.9480999999999999</v>
      </c>
      <c r="L390" s="13">
        <f t="shared" si="76"/>
        <v>6.699</v>
      </c>
      <c r="M390" s="8">
        <f t="shared" si="77"/>
        <v>0.025574139430208177</v>
      </c>
      <c r="N390" s="9">
        <f t="shared" si="74"/>
        <v>0.49356</v>
      </c>
      <c r="O390" s="9"/>
      <c r="P390" s="7">
        <f t="shared" si="78"/>
        <v>6.16264</v>
      </c>
      <c r="Q390" s="9">
        <f t="shared" si="79"/>
        <v>0.98735</v>
      </c>
      <c r="R390" s="9">
        <f t="shared" si="75"/>
        <v>1.2908400000000002</v>
      </c>
      <c r="S390" s="9"/>
      <c r="T390" s="10">
        <f t="shared" si="80"/>
        <v>8.166234139430209</v>
      </c>
      <c r="U390" s="10">
        <f t="shared" si="83"/>
        <v>8.44083</v>
      </c>
      <c r="V390" s="11">
        <f t="shared" si="84"/>
        <v>-1.6534882882629283</v>
      </c>
      <c r="X390" s="11">
        <f t="shared" si="85"/>
        <v>0.8715450116114931</v>
      </c>
      <c r="Y390">
        <f t="shared" si="81"/>
        <v>0.4234593155689745</v>
      </c>
      <c r="Z390">
        <v>200</v>
      </c>
      <c r="AA390" t="s">
        <v>254</v>
      </c>
    </row>
    <row r="391" spans="1:27" ht="12.75">
      <c r="A391" s="3" t="s">
        <v>521</v>
      </c>
      <c r="B391">
        <v>22</v>
      </c>
      <c r="C391">
        <v>168</v>
      </c>
      <c r="D391">
        <v>1</v>
      </c>
      <c r="E391">
        <v>7</v>
      </c>
      <c r="F391">
        <v>380</v>
      </c>
      <c r="H391">
        <v>40</v>
      </c>
      <c r="I391">
        <v>60</v>
      </c>
      <c r="K391" s="7">
        <f t="shared" si="82"/>
        <v>1.0977999999999999</v>
      </c>
      <c r="L391" s="13">
        <f t="shared" si="76"/>
        <v>7.308</v>
      </c>
      <c r="M391" s="8">
        <f t="shared" si="77"/>
        <v>0.025574139430208177</v>
      </c>
      <c r="N391" s="9">
        <f t="shared" si="74"/>
        <v>0.57582</v>
      </c>
      <c r="O391" s="9"/>
      <c r="P391" s="7">
        <f t="shared" si="78"/>
        <v>6.228199999999999</v>
      </c>
      <c r="Q391" s="9">
        <f t="shared" si="79"/>
        <v>1.1284</v>
      </c>
      <c r="R391" s="9">
        <f t="shared" si="75"/>
        <v>1.2492</v>
      </c>
      <c r="S391" s="9"/>
      <c r="T391" s="10">
        <f t="shared" si="80"/>
        <v>9.007194139430208</v>
      </c>
      <c r="U391" s="10">
        <f t="shared" si="83"/>
        <v>8.605799999999999</v>
      </c>
      <c r="V391" s="11">
        <f t="shared" si="84"/>
        <v>2.27896595123261</v>
      </c>
      <c r="X391" s="11">
        <f t="shared" si="85"/>
        <v>0.8662462661798872</v>
      </c>
      <c r="Y391">
        <f t="shared" si="81"/>
        <v>0.4677460587984661</v>
      </c>
      <c r="Z391">
        <v>200</v>
      </c>
      <c r="AA391" t="s">
        <v>254</v>
      </c>
    </row>
    <row r="392" spans="1:27" ht="12.75">
      <c r="A392" s="3" t="s">
        <v>521</v>
      </c>
      <c r="B392">
        <v>12</v>
      </c>
      <c r="C392">
        <v>168</v>
      </c>
      <c r="D392">
        <v>1</v>
      </c>
      <c r="E392">
        <v>3</v>
      </c>
      <c r="F392">
        <v>387</v>
      </c>
      <c r="H392">
        <v>16</v>
      </c>
      <c r="I392">
        <v>72</v>
      </c>
      <c r="K392" s="7">
        <f t="shared" si="82"/>
        <v>0.5988</v>
      </c>
      <c r="L392" s="13">
        <f t="shared" si="76"/>
        <v>7.308</v>
      </c>
      <c r="M392" s="8">
        <f t="shared" si="77"/>
        <v>0.025574139430208177</v>
      </c>
      <c r="N392" s="9">
        <f t="shared" si="74"/>
        <v>0.24678</v>
      </c>
      <c r="O392" s="9"/>
      <c r="P392" s="7">
        <f t="shared" si="78"/>
        <v>6.342929999999999</v>
      </c>
      <c r="Q392" s="9">
        <f t="shared" si="79"/>
        <v>0.45136</v>
      </c>
      <c r="R392" s="9">
        <f t="shared" si="75"/>
        <v>1.4990400000000002</v>
      </c>
      <c r="S392" s="9"/>
      <c r="T392" s="10">
        <f t="shared" si="80"/>
        <v>8.179154139430208</v>
      </c>
      <c r="U392" s="10">
        <f t="shared" si="83"/>
        <v>8.29333</v>
      </c>
      <c r="V392" s="11">
        <f t="shared" si="84"/>
        <v>-0.6931307968085274</v>
      </c>
      <c r="X392" s="11">
        <f t="shared" si="85"/>
        <v>0.9418302540415704</v>
      </c>
      <c r="Y392">
        <f t="shared" si="81"/>
        <v>0.285436448918888</v>
      </c>
      <c r="Z392">
        <v>200</v>
      </c>
      <c r="AA392" t="s">
        <v>254</v>
      </c>
    </row>
    <row r="393" spans="1:27" ht="12.75">
      <c r="A393" s="3" t="s">
        <v>521</v>
      </c>
      <c r="B393">
        <v>65</v>
      </c>
      <c r="C393">
        <v>201</v>
      </c>
      <c r="D393">
        <v>1</v>
      </c>
      <c r="E393">
        <v>17</v>
      </c>
      <c r="F393">
        <v>432</v>
      </c>
      <c r="H393">
        <v>203</v>
      </c>
      <c r="I393">
        <v>73</v>
      </c>
      <c r="K393" s="7">
        <f t="shared" si="82"/>
        <v>3.2435</v>
      </c>
      <c r="L393" s="13">
        <f t="shared" si="76"/>
        <v>8.7435</v>
      </c>
      <c r="M393" s="8">
        <f t="shared" si="77"/>
        <v>0.025574139430208177</v>
      </c>
      <c r="N393" s="9">
        <f t="shared" si="74"/>
        <v>1.39842</v>
      </c>
      <c r="O393" s="9"/>
      <c r="P393" s="7">
        <f t="shared" si="78"/>
        <v>7.08048</v>
      </c>
      <c r="Q393" s="9">
        <f t="shared" si="79"/>
        <v>5.72663</v>
      </c>
      <c r="R393" s="9">
        <f t="shared" si="75"/>
        <v>1.5198600000000002</v>
      </c>
      <c r="S393" s="9"/>
      <c r="T393" s="10">
        <f t="shared" si="80"/>
        <v>13.410994139430207</v>
      </c>
      <c r="U393" s="10">
        <f t="shared" si="83"/>
        <v>14.32697</v>
      </c>
      <c r="V393" s="11">
        <f t="shared" si="84"/>
        <v>-3.3022461777132026</v>
      </c>
      <c r="X393" s="11">
        <f t="shared" si="85"/>
        <v>0.6042447441729963</v>
      </c>
      <c r="Y393">
        <f t="shared" si="81"/>
        <v>0.68092690873669</v>
      </c>
      <c r="Z393">
        <v>200</v>
      </c>
      <c r="AA393" t="s">
        <v>254</v>
      </c>
    </row>
    <row r="394" spans="1:27" ht="12.75">
      <c r="A394" s="3" t="s">
        <v>527</v>
      </c>
      <c r="B394">
        <v>78.5999984741211</v>
      </c>
      <c r="C394">
        <v>350</v>
      </c>
      <c r="D394">
        <v>4.6</v>
      </c>
      <c r="E394">
        <v>36</v>
      </c>
      <c r="F394">
        <v>514.9</v>
      </c>
      <c r="H394">
        <v>18.1</v>
      </c>
      <c r="I394">
        <v>430</v>
      </c>
      <c r="K394" s="7">
        <f t="shared" si="82"/>
        <v>3.9221399238586425</v>
      </c>
      <c r="L394" s="13">
        <f t="shared" si="76"/>
        <v>15.225</v>
      </c>
      <c r="M394" s="8">
        <f t="shared" si="77"/>
        <v>0.1176410413789576</v>
      </c>
      <c r="N394" s="9">
        <f t="shared" si="74"/>
        <v>2.96136</v>
      </c>
      <c r="O394" s="9"/>
      <c r="P394" s="7">
        <f t="shared" si="78"/>
        <v>8.439210999999998</v>
      </c>
      <c r="Q394" s="9">
        <f t="shared" si="79"/>
        <v>0.510601</v>
      </c>
      <c r="R394" s="9">
        <f t="shared" si="75"/>
        <v>8.9526</v>
      </c>
      <c r="S394" s="9"/>
      <c r="T394" s="10">
        <f t="shared" si="80"/>
        <v>22.226140965237597</v>
      </c>
      <c r="U394" s="10">
        <f t="shared" si="83"/>
        <v>17.902411999999998</v>
      </c>
      <c r="V394" s="11">
        <f t="shared" si="84"/>
        <v>10.774694440098905</v>
      </c>
      <c r="X394" s="11">
        <f t="shared" si="85"/>
        <v>0.9675512234963254</v>
      </c>
      <c r="Y394">
        <f t="shared" si="81"/>
        <v>0.30463838081811534</v>
      </c>
      <c r="Z394">
        <v>200</v>
      </c>
      <c r="AA394" t="s">
        <v>254</v>
      </c>
    </row>
    <row r="395" spans="1:27" ht="12.75">
      <c r="A395" s="3" t="s">
        <v>529</v>
      </c>
      <c r="B395">
        <v>3.09999990463257</v>
      </c>
      <c r="C395">
        <v>258</v>
      </c>
      <c r="D395">
        <v>1.3</v>
      </c>
      <c r="E395">
        <v>0.899999976158142</v>
      </c>
      <c r="F395">
        <v>654</v>
      </c>
      <c r="H395">
        <v>8</v>
      </c>
      <c r="I395">
        <v>9.9</v>
      </c>
      <c r="K395" s="7">
        <f t="shared" si="82"/>
        <v>0.15468999524116525</v>
      </c>
      <c r="L395" s="13">
        <f t="shared" si="76"/>
        <v>11.222999999999999</v>
      </c>
      <c r="M395" s="8">
        <f t="shared" si="77"/>
        <v>0.03324638125927063</v>
      </c>
      <c r="N395" s="9">
        <f t="shared" si="74"/>
        <v>0.07403399803876876</v>
      </c>
      <c r="O395" s="9"/>
      <c r="P395" s="7">
        <f t="shared" si="78"/>
        <v>10.719059999999999</v>
      </c>
      <c r="Q395" s="9">
        <f t="shared" si="79"/>
        <v>0.22568</v>
      </c>
      <c r="R395" s="9">
        <f t="shared" si="75"/>
        <v>0.20611800000000002</v>
      </c>
      <c r="S395" s="9"/>
      <c r="T395" s="10">
        <f t="shared" si="80"/>
        <v>11.484970374539204</v>
      </c>
      <c r="U395" s="10">
        <f t="shared" si="83"/>
        <v>11.150858</v>
      </c>
      <c r="V395" s="11">
        <f t="shared" si="84"/>
        <v>1.4760333441784448</v>
      </c>
      <c r="X395" s="11">
        <f t="shared" si="85"/>
        <v>0.9802876838203181</v>
      </c>
      <c r="Y395">
        <f t="shared" si="81"/>
        <v>0.42873217135271613</v>
      </c>
      <c r="Z395">
        <v>200</v>
      </c>
      <c r="AA395" t="s">
        <v>254</v>
      </c>
    </row>
    <row r="396" spans="1:27" ht="12.75">
      <c r="A396" s="3" t="s">
        <v>497</v>
      </c>
      <c r="B396">
        <v>18</v>
      </c>
      <c r="C396">
        <v>39</v>
      </c>
      <c r="D396">
        <v>9</v>
      </c>
      <c r="E396">
        <v>5</v>
      </c>
      <c r="F396">
        <v>158</v>
      </c>
      <c r="H396">
        <v>13</v>
      </c>
      <c r="I396">
        <v>13</v>
      </c>
      <c r="K396" s="7">
        <f t="shared" si="82"/>
        <v>0.8982</v>
      </c>
      <c r="L396" s="13">
        <f t="shared" si="76"/>
        <v>1.6965</v>
      </c>
      <c r="M396" s="8">
        <f t="shared" si="77"/>
        <v>0.2301672548718736</v>
      </c>
      <c r="N396" s="9">
        <f t="shared" si="74"/>
        <v>0.4113</v>
      </c>
      <c r="O396" s="9"/>
      <c r="P396" s="7">
        <f t="shared" si="78"/>
        <v>2.5896199999999996</v>
      </c>
      <c r="Q396" s="9">
        <f t="shared" si="79"/>
        <v>0.36673</v>
      </c>
      <c r="R396" s="9">
        <f t="shared" si="75"/>
        <v>0.27066</v>
      </c>
      <c r="S396" s="9"/>
      <c r="T396" s="10">
        <f t="shared" si="80"/>
        <v>3.236167254871874</v>
      </c>
      <c r="U396" s="10">
        <f t="shared" si="83"/>
        <v>3.2270099999999995</v>
      </c>
      <c r="V396" s="11">
        <f t="shared" si="84"/>
        <v>0.14168348647674356</v>
      </c>
      <c r="X396" s="11">
        <f t="shared" si="85"/>
        <v>0.8222544263121416</v>
      </c>
      <c r="Y396">
        <f t="shared" si="81"/>
        <v>0.768441045120887</v>
      </c>
      <c r="Z396">
        <v>210</v>
      </c>
      <c r="AA396" t="s">
        <v>254</v>
      </c>
    </row>
    <row r="397" spans="1:27" ht="12.75">
      <c r="A397" s="3" t="s">
        <v>497</v>
      </c>
      <c r="B397">
        <v>29</v>
      </c>
      <c r="C397">
        <v>39</v>
      </c>
      <c r="D397">
        <v>11</v>
      </c>
      <c r="E397">
        <v>9</v>
      </c>
      <c r="F397">
        <v>228</v>
      </c>
      <c r="H397">
        <v>8</v>
      </c>
      <c r="I397">
        <v>6</v>
      </c>
      <c r="K397" s="7">
        <f t="shared" si="82"/>
        <v>1.4471</v>
      </c>
      <c r="L397" s="13">
        <f t="shared" si="76"/>
        <v>1.6965</v>
      </c>
      <c r="M397" s="8">
        <f t="shared" si="77"/>
        <v>0.28131553373228996</v>
      </c>
      <c r="N397" s="9">
        <f aca="true" t="shared" si="86" ref="N397:N460">N(E397)*0.08226</f>
        <v>0.74034</v>
      </c>
      <c r="O397" s="9"/>
      <c r="P397" s="7">
        <f t="shared" si="78"/>
        <v>3.7369199999999996</v>
      </c>
      <c r="Q397" s="9">
        <f t="shared" si="79"/>
        <v>0.22568</v>
      </c>
      <c r="R397" s="9">
        <f aca="true" t="shared" si="87" ref="R397:R460">N(I397)*0.02082</f>
        <v>0.12492</v>
      </c>
      <c r="S397" s="9"/>
      <c r="T397" s="10">
        <f t="shared" si="80"/>
        <v>4.1652555337322905</v>
      </c>
      <c r="U397" s="10">
        <f t="shared" si="83"/>
        <v>4.08752</v>
      </c>
      <c r="V397" s="11">
        <f t="shared" si="84"/>
        <v>0.9419320011135124</v>
      </c>
      <c r="X397" s="11">
        <f t="shared" si="85"/>
        <v>0.8825916407412416</v>
      </c>
      <c r="Y397">
        <f t="shared" si="81"/>
        <v>0.9205353621455198</v>
      </c>
      <c r="Z397">
        <v>210</v>
      </c>
      <c r="AA397" t="s">
        <v>254</v>
      </c>
    </row>
    <row r="398" spans="1:27" ht="12.75">
      <c r="A398" s="3" t="s">
        <v>497</v>
      </c>
      <c r="B398">
        <v>33</v>
      </c>
      <c r="C398">
        <v>35</v>
      </c>
      <c r="D398">
        <v>8</v>
      </c>
      <c r="E398">
        <v>10</v>
      </c>
      <c r="F398">
        <v>254</v>
      </c>
      <c r="H398">
        <v>4</v>
      </c>
      <c r="I398">
        <v>6</v>
      </c>
      <c r="K398" s="7">
        <f t="shared" si="82"/>
        <v>1.6467</v>
      </c>
      <c r="L398" s="13">
        <f t="shared" si="76"/>
        <v>1.5225</v>
      </c>
      <c r="M398" s="8">
        <f t="shared" si="77"/>
        <v>0.20459311544166542</v>
      </c>
      <c r="N398" s="9">
        <f t="shared" si="86"/>
        <v>0.8226</v>
      </c>
      <c r="O398" s="9"/>
      <c r="P398" s="7">
        <f t="shared" si="78"/>
        <v>4.16306</v>
      </c>
      <c r="Q398" s="9">
        <f t="shared" si="79"/>
        <v>0.11284</v>
      </c>
      <c r="R398" s="9">
        <f t="shared" si="87"/>
        <v>0.12492</v>
      </c>
      <c r="S398" s="9"/>
      <c r="T398" s="10">
        <f t="shared" si="80"/>
        <v>4.196393115441666</v>
      </c>
      <c r="U398" s="10">
        <f t="shared" si="83"/>
        <v>4.40082</v>
      </c>
      <c r="V398" s="11">
        <f t="shared" si="84"/>
        <v>-2.377827347226727</v>
      </c>
      <c r="X398" s="11">
        <f t="shared" si="85"/>
        <v>0.9309990582998031</v>
      </c>
      <c r="Y398">
        <f t="shared" si="81"/>
        <v>0.929488264977817</v>
      </c>
      <c r="Z398">
        <v>210</v>
      </c>
      <c r="AA398" t="s">
        <v>254</v>
      </c>
    </row>
    <row r="399" spans="1:27" ht="12.75">
      <c r="A399" s="3" t="s">
        <v>497</v>
      </c>
      <c r="B399">
        <v>34</v>
      </c>
      <c r="C399">
        <v>34</v>
      </c>
      <c r="D399">
        <v>6</v>
      </c>
      <c r="E399">
        <v>10</v>
      </c>
      <c r="F399">
        <v>258</v>
      </c>
      <c r="H399">
        <v>4</v>
      </c>
      <c r="I399">
        <v>4</v>
      </c>
      <c r="K399" s="7">
        <f t="shared" si="82"/>
        <v>1.6966</v>
      </c>
      <c r="L399" s="13">
        <f t="shared" si="76"/>
        <v>1.4789999999999999</v>
      </c>
      <c r="M399" s="8">
        <f t="shared" si="77"/>
        <v>0.15344483658124908</v>
      </c>
      <c r="N399" s="9">
        <f t="shared" si="86"/>
        <v>0.8226</v>
      </c>
      <c r="O399" s="9"/>
      <c r="P399" s="7">
        <f t="shared" si="78"/>
        <v>4.228619999999999</v>
      </c>
      <c r="Q399" s="9">
        <f t="shared" si="79"/>
        <v>0.11284</v>
      </c>
      <c r="R399" s="9">
        <f t="shared" si="87"/>
        <v>0.08328</v>
      </c>
      <c r="S399" s="9"/>
      <c r="T399" s="10">
        <f t="shared" si="80"/>
        <v>4.15164483658125</v>
      </c>
      <c r="U399" s="10">
        <f t="shared" si="83"/>
        <v>4.42474</v>
      </c>
      <c r="V399" s="11">
        <f t="shared" si="84"/>
        <v>-3.1842689970476226</v>
      </c>
      <c r="X399" s="11">
        <f t="shared" si="85"/>
        <v>0.929113478741582</v>
      </c>
      <c r="Y399">
        <f t="shared" si="81"/>
        <v>0.9532103287862103</v>
      </c>
      <c r="Z399">
        <v>210</v>
      </c>
      <c r="AA399" t="s">
        <v>254</v>
      </c>
    </row>
    <row r="400" spans="1:27" ht="12.75">
      <c r="A400" s="3" t="s">
        <v>497</v>
      </c>
      <c r="B400">
        <v>42</v>
      </c>
      <c r="C400">
        <v>35</v>
      </c>
      <c r="D400">
        <v>6</v>
      </c>
      <c r="E400">
        <v>10</v>
      </c>
      <c r="F400">
        <v>284</v>
      </c>
      <c r="H400">
        <v>3</v>
      </c>
      <c r="I400">
        <v>13</v>
      </c>
      <c r="K400" s="7">
        <f t="shared" si="82"/>
        <v>2.0958</v>
      </c>
      <c r="L400" s="13">
        <f t="shared" si="76"/>
        <v>1.5225</v>
      </c>
      <c r="M400" s="8">
        <f t="shared" si="77"/>
        <v>0.15344483658124908</v>
      </c>
      <c r="N400" s="9">
        <f t="shared" si="86"/>
        <v>0.8226</v>
      </c>
      <c r="O400" s="9"/>
      <c r="P400" s="7">
        <f t="shared" si="78"/>
        <v>4.65476</v>
      </c>
      <c r="Q400" s="9">
        <f t="shared" si="79"/>
        <v>0.08463</v>
      </c>
      <c r="R400" s="9">
        <f t="shared" si="87"/>
        <v>0.27066</v>
      </c>
      <c r="S400" s="9"/>
      <c r="T400" s="10">
        <f t="shared" si="80"/>
        <v>4.594344836581249</v>
      </c>
      <c r="U400" s="10">
        <f t="shared" si="83"/>
        <v>5.01005</v>
      </c>
      <c r="V400" s="11">
        <f t="shared" si="84"/>
        <v>-4.328280651638887</v>
      </c>
      <c r="X400" s="11">
        <f t="shared" si="85"/>
        <v>0.9473409120606299</v>
      </c>
      <c r="Y400">
        <f t="shared" si="81"/>
        <v>0.8856266321847823</v>
      </c>
      <c r="Z400">
        <v>210</v>
      </c>
      <c r="AA400" t="s">
        <v>254</v>
      </c>
    </row>
    <row r="401" spans="1:27" ht="12.75">
      <c r="A401" s="3" t="s">
        <v>497</v>
      </c>
      <c r="B401">
        <v>43</v>
      </c>
      <c r="C401">
        <v>36</v>
      </c>
      <c r="D401">
        <v>6</v>
      </c>
      <c r="E401">
        <v>10</v>
      </c>
      <c r="F401">
        <v>297</v>
      </c>
      <c r="H401">
        <v>4</v>
      </c>
      <c r="I401">
        <v>11</v>
      </c>
      <c r="K401" s="7">
        <f t="shared" si="82"/>
        <v>2.1457</v>
      </c>
      <c r="L401" s="13">
        <f t="shared" si="76"/>
        <v>1.5659999999999998</v>
      </c>
      <c r="M401" s="8">
        <f t="shared" si="77"/>
        <v>0.15344483658124908</v>
      </c>
      <c r="N401" s="9">
        <f t="shared" si="86"/>
        <v>0.8226</v>
      </c>
      <c r="O401" s="9"/>
      <c r="P401" s="7">
        <f t="shared" si="78"/>
        <v>4.86783</v>
      </c>
      <c r="Q401" s="9">
        <f t="shared" si="79"/>
        <v>0.11284</v>
      </c>
      <c r="R401" s="9">
        <f t="shared" si="87"/>
        <v>0.22902000000000003</v>
      </c>
      <c r="S401" s="9"/>
      <c r="T401" s="10">
        <f t="shared" si="80"/>
        <v>4.687744836581249</v>
      </c>
      <c r="U401" s="10">
        <f t="shared" si="83"/>
        <v>5.20969</v>
      </c>
      <c r="V401" s="11">
        <f t="shared" si="84"/>
        <v>-5.2735397811322215</v>
      </c>
      <c r="X401" s="11">
        <f t="shared" si="85"/>
        <v>0.9327869243048772</v>
      </c>
      <c r="Y401">
        <f t="shared" si="81"/>
        <v>0.903559156447918</v>
      </c>
      <c r="Z401">
        <v>210</v>
      </c>
      <c r="AA401" t="s">
        <v>254</v>
      </c>
    </row>
    <row r="402" spans="1:27" ht="12.75">
      <c r="A402" s="3" t="s">
        <v>525</v>
      </c>
      <c r="B402">
        <v>21</v>
      </c>
      <c r="C402">
        <v>135</v>
      </c>
      <c r="D402">
        <v>2</v>
      </c>
      <c r="E402">
        <v>7</v>
      </c>
      <c r="F402">
        <v>377</v>
      </c>
      <c r="H402">
        <v>4</v>
      </c>
      <c r="I402">
        <v>23</v>
      </c>
      <c r="K402" s="7">
        <f t="shared" si="82"/>
        <v>1.0479</v>
      </c>
      <c r="L402" s="13">
        <f t="shared" si="76"/>
        <v>5.8725</v>
      </c>
      <c r="M402" s="8">
        <f t="shared" si="77"/>
        <v>0.051148278860416355</v>
      </c>
      <c r="N402" s="9">
        <f t="shared" si="86"/>
        <v>0.57582</v>
      </c>
      <c r="O402" s="9"/>
      <c r="P402" s="7">
        <f t="shared" si="78"/>
        <v>6.179029999999999</v>
      </c>
      <c r="Q402" s="9">
        <f t="shared" si="79"/>
        <v>0.11284</v>
      </c>
      <c r="R402" s="9">
        <f t="shared" si="87"/>
        <v>0.47886000000000006</v>
      </c>
      <c r="S402" s="9"/>
      <c r="T402" s="10">
        <f t="shared" si="80"/>
        <v>7.547368278860416</v>
      </c>
      <c r="U402" s="10">
        <f t="shared" si="83"/>
        <v>6.7707299999999995</v>
      </c>
      <c r="V402" s="11">
        <f t="shared" si="84"/>
        <v>5.4241720075847235</v>
      </c>
      <c r="X402" s="11">
        <f t="shared" si="85"/>
        <v>0.9811472698292828</v>
      </c>
      <c r="Y402">
        <f t="shared" si="81"/>
        <v>0.6863554193193429</v>
      </c>
      <c r="Z402">
        <v>210</v>
      </c>
      <c r="AA402" t="s">
        <v>254</v>
      </c>
    </row>
    <row r="403" spans="1:27" ht="12.75">
      <c r="A403" s="3" t="s">
        <v>525</v>
      </c>
      <c r="B403">
        <v>36</v>
      </c>
      <c r="C403">
        <v>129</v>
      </c>
      <c r="D403">
        <v>2</v>
      </c>
      <c r="E403">
        <v>11</v>
      </c>
      <c r="F403">
        <v>402</v>
      </c>
      <c r="H403">
        <v>5</v>
      </c>
      <c r="I403">
        <v>26</v>
      </c>
      <c r="K403" s="7">
        <f t="shared" si="82"/>
        <v>1.7964</v>
      </c>
      <c r="L403" s="13">
        <f t="shared" si="76"/>
        <v>5.6114999999999995</v>
      </c>
      <c r="M403" s="8">
        <f t="shared" si="77"/>
        <v>0.051148278860416355</v>
      </c>
      <c r="N403" s="9">
        <f t="shared" si="86"/>
        <v>0.90486</v>
      </c>
      <c r="O403" s="9"/>
      <c r="P403" s="7">
        <f t="shared" si="78"/>
        <v>6.588779999999999</v>
      </c>
      <c r="Q403" s="9">
        <f t="shared" si="79"/>
        <v>0.14105</v>
      </c>
      <c r="R403" s="9">
        <f t="shared" si="87"/>
        <v>0.54132</v>
      </c>
      <c r="S403" s="9"/>
      <c r="T403" s="10">
        <f t="shared" si="80"/>
        <v>8.363908278860416</v>
      </c>
      <c r="U403" s="10">
        <f t="shared" si="83"/>
        <v>7.271149999999999</v>
      </c>
      <c r="V403" s="11">
        <f t="shared" si="84"/>
        <v>6.989153857762689</v>
      </c>
      <c r="X403" s="11">
        <f t="shared" si="85"/>
        <v>0.9754804391096122</v>
      </c>
      <c r="Y403">
        <f t="shared" si="81"/>
        <v>0.768441045120887</v>
      </c>
      <c r="Z403">
        <v>210</v>
      </c>
      <c r="AA403" t="s">
        <v>254</v>
      </c>
    </row>
    <row r="404" spans="1:27" ht="12.75">
      <c r="A404" s="3" t="s">
        <v>525</v>
      </c>
      <c r="B404">
        <v>27</v>
      </c>
      <c r="C404">
        <v>113</v>
      </c>
      <c r="D404">
        <v>2</v>
      </c>
      <c r="E404">
        <v>9</v>
      </c>
      <c r="F404">
        <v>398</v>
      </c>
      <c r="H404">
        <v>4</v>
      </c>
      <c r="I404">
        <v>22</v>
      </c>
      <c r="K404" s="7">
        <f t="shared" si="82"/>
        <v>1.3473</v>
      </c>
      <c r="L404" s="13">
        <f t="shared" si="76"/>
        <v>4.9155</v>
      </c>
      <c r="M404" s="8">
        <f t="shared" si="77"/>
        <v>0.051148278860416355</v>
      </c>
      <c r="N404" s="9">
        <f t="shared" si="86"/>
        <v>0.74034</v>
      </c>
      <c r="O404" s="9"/>
      <c r="P404" s="7">
        <f t="shared" si="78"/>
        <v>6.523219999999999</v>
      </c>
      <c r="Q404" s="9">
        <f t="shared" si="79"/>
        <v>0.11284</v>
      </c>
      <c r="R404" s="9">
        <f t="shared" si="87"/>
        <v>0.45804000000000006</v>
      </c>
      <c r="S404" s="9"/>
      <c r="T404" s="10">
        <f t="shared" si="80"/>
        <v>7.054288278860415</v>
      </c>
      <c r="U404" s="10">
        <f t="shared" si="83"/>
        <v>7.0941</v>
      </c>
      <c r="V404" s="11">
        <f t="shared" si="84"/>
        <v>-0.2813869704089814</v>
      </c>
      <c r="X404" s="11">
        <f t="shared" si="85"/>
        <v>0.9775591944856552</v>
      </c>
      <c r="Y404">
        <f t="shared" si="81"/>
        <v>0.7462860181461664</v>
      </c>
      <c r="Z404">
        <v>210</v>
      </c>
      <c r="AA404" t="s">
        <v>254</v>
      </c>
    </row>
    <row r="405" spans="1:27" ht="12.75">
      <c r="A405" s="3" t="s">
        <v>525</v>
      </c>
      <c r="B405">
        <v>23</v>
      </c>
      <c r="C405">
        <v>111</v>
      </c>
      <c r="D405">
        <v>2</v>
      </c>
      <c r="E405">
        <v>8</v>
      </c>
      <c r="F405">
        <v>401</v>
      </c>
      <c r="H405">
        <v>4</v>
      </c>
      <c r="I405">
        <v>24</v>
      </c>
      <c r="K405" s="7">
        <f t="shared" si="82"/>
        <v>1.1477</v>
      </c>
      <c r="L405" s="13">
        <f t="shared" si="76"/>
        <v>4.8285</v>
      </c>
      <c r="M405" s="8">
        <f t="shared" si="77"/>
        <v>0.051148278860416355</v>
      </c>
      <c r="N405" s="9">
        <f t="shared" si="86"/>
        <v>0.65808</v>
      </c>
      <c r="O405" s="9"/>
      <c r="P405" s="7">
        <f t="shared" si="78"/>
        <v>6.5723899999999995</v>
      </c>
      <c r="Q405" s="9">
        <f t="shared" si="79"/>
        <v>0.11284</v>
      </c>
      <c r="R405" s="9">
        <f t="shared" si="87"/>
        <v>0.49968</v>
      </c>
      <c r="S405" s="9"/>
      <c r="T405" s="10">
        <f t="shared" si="80"/>
        <v>6.6854282788604165</v>
      </c>
      <c r="U405" s="10">
        <f t="shared" si="83"/>
        <v>7.1849099999999995</v>
      </c>
      <c r="V405" s="11">
        <f t="shared" si="84"/>
        <v>-3.601078150349339</v>
      </c>
      <c r="X405" s="11">
        <f t="shared" si="85"/>
        <v>0.9771640890932418</v>
      </c>
      <c r="Y405">
        <f t="shared" si="81"/>
        <v>0.6966820041520474</v>
      </c>
      <c r="Z405">
        <v>210</v>
      </c>
      <c r="AA405" t="s">
        <v>254</v>
      </c>
    </row>
    <row r="406" spans="1:27" ht="12.75">
      <c r="A406" s="3" t="s">
        <v>525</v>
      </c>
      <c r="B406">
        <v>22</v>
      </c>
      <c r="C406">
        <v>127</v>
      </c>
      <c r="D406">
        <v>2</v>
      </c>
      <c r="E406">
        <v>8</v>
      </c>
      <c r="F406">
        <v>411</v>
      </c>
      <c r="H406">
        <v>4</v>
      </c>
      <c r="I406">
        <v>27</v>
      </c>
      <c r="K406" s="7">
        <f t="shared" si="82"/>
        <v>1.0977999999999999</v>
      </c>
      <c r="L406" s="13">
        <f t="shared" si="76"/>
        <v>5.5245</v>
      </c>
      <c r="M406" s="8">
        <f t="shared" si="77"/>
        <v>0.051148278860416355</v>
      </c>
      <c r="N406" s="9">
        <f t="shared" si="86"/>
        <v>0.65808</v>
      </c>
      <c r="O406" s="9"/>
      <c r="P406" s="7">
        <f t="shared" si="78"/>
        <v>6.7362899999999994</v>
      </c>
      <c r="Q406" s="9">
        <f t="shared" si="79"/>
        <v>0.11284</v>
      </c>
      <c r="R406" s="9">
        <f t="shared" si="87"/>
        <v>0.5621400000000001</v>
      </c>
      <c r="S406" s="9"/>
      <c r="T406" s="10">
        <f t="shared" si="80"/>
        <v>7.331528278860415</v>
      </c>
      <c r="U406" s="10">
        <f t="shared" si="83"/>
        <v>7.41127</v>
      </c>
      <c r="V406" s="11">
        <f t="shared" si="84"/>
        <v>-0.5408859270219128</v>
      </c>
      <c r="X406" s="11">
        <f t="shared" si="85"/>
        <v>0.9799834673800054</v>
      </c>
      <c r="Y406">
        <f t="shared" si="81"/>
        <v>0.6613492053929659</v>
      </c>
      <c r="Z406">
        <v>210</v>
      </c>
      <c r="AA406" t="s">
        <v>254</v>
      </c>
    </row>
    <row r="407" spans="1:27" ht="12.75">
      <c r="A407" s="3" t="s">
        <v>525</v>
      </c>
      <c r="B407">
        <v>25</v>
      </c>
      <c r="C407">
        <v>130</v>
      </c>
      <c r="D407">
        <v>2</v>
      </c>
      <c r="E407">
        <v>7</v>
      </c>
      <c r="F407">
        <v>428</v>
      </c>
      <c r="H407">
        <v>4</v>
      </c>
      <c r="I407">
        <v>27</v>
      </c>
      <c r="K407" s="7">
        <f t="shared" si="82"/>
        <v>1.2475</v>
      </c>
      <c r="L407" s="13">
        <f t="shared" si="76"/>
        <v>5.654999999999999</v>
      </c>
      <c r="M407" s="8">
        <f t="shared" si="77"/>
        <v>0.051148278860416355</v>
      </c>
      <c r="N407" s="9">
        <f t="shared" si="86"/>
        <v>0.57582</v>
      </c>
      <c r="O407" s="9"/>
      <c r="P407" s="7">
        <f t="shared" si="78"/>
        <v>7.014919999999999</v>
      </c>
      <c r="Q407" s="9">
        <f t="shared" si="79"/>
        <v>0.11284</v>
      </c>
      <c r="R407" s="9">
        <f t="shared" si="87"/>
        <v>0.5621400000000001</v>
      </c>
      <c r="S407" s="9"/>
      <c r="T407" s="10">
        <f t="shared" si="80"/>
        <v>7.529468278860416</v>
      </c>
      <c r="U407" s="10">
        <f t="shared" si="83"/>
        <v>7.6899</v>
      </c>
      <c r="V407" s="11">
        <f t="shared" si="84"/>
        <v>-1.0541286484434575</v>
      </c>
      <c r="X407" s="11">
        <f t="shared" si="85"/>
        <v>0.9804363505228993</v>
      </c>
      <c r="Y407">
        <f t="shared" si="81"/>
        <v>0.6893636303353153</v>
      </c>
      <c r="Z407">
        <v>210</v>
      </c>
      <c r="AA407" t="s">
        <v>254</v>
      </c>
    </row>
    <row r="408" spans="1:27" ht="12.75">
      <c r="A408" s="3" t="s">
        <v>503</v>
      </c>
      <c r="B408">
        <v>75</v>
      </c>
      <c r="C408">
        <v>109</v>
      </c>
      <c r="D408">
        <v>3</v>
      </c>
      <c r="E408">
        <v>27</v>
      </c>
      <c r="F408">
        <v>419</v>
      </c>
      <c r="H408">
        <v>10</v>
      </c>
      <c r="I408">
        <v>156</v>
      </c>
      <c r="K408" s="7">
        <f t="shared" si="82"/>
        <v>3.7425</v>
      </c>
      <c r="L408" s="13">
        <f t="shared" si="76"/>
        <v>4.741499999999999</v>
      </c>
      <c r="M408" s="8">
        <f t="shared" si="77"/>
        <v>0.07672241829062454</v>
      </c>
      <c r="N408" s="9">
        <f t="shared" si="86"/>
        <v>2.22102</v>
      </c>
      <c r="O408" s="9"/>
      <c r="P408" s="7">
        <f t="shared" si="78"/>
        <v>6.86741</v>
      </c>
      <c r="Q408" s="9">
        <f t="shared" si="79"/>
        <v>0.2821</v>
      </c>
      <c r="R408" s="9">
        <f t="shared" si="87"/>
        <v>3.24792</v>
      </c>
      <c r="S408" s="9"/>
      <c r="T408" s="10">
        <f t="shared" si="80"/>
        <v>10.781742418290623</v>
      </c>
      <c r="U408" s="10">
        <f t="shared" si="83"/>
        <v>10.39743</v>
      </c>
      <c r="V408" s="11">
        <f t="shared" si="84"/>
        <v>1.8145771265298618</v>
      </c>
      <c r="X408" s="11">
        <f t="shared" si="85"/>
        <v>0.9438450513575922</v>
      </c>
      <c r="Y408">
        <f t="shared" si="81"/>
        <v>0.535375556833495</v>
      </c>
      <c r="Z408">
        <v>230</v>
      </c>
      <c r="AA408" t="s">
        <v>257</v>
      </c>
    </row>
    <row r="409" spans="1:27" ht="12.75">
      <c r="A409" s="3" t="s">
        <v>517</v>
      </c>
      <c r="B409">
        <v>68</v>
      </c>
      <c r="C409">
        <v>175</v>
      </c>
      <c r="D409">
        <v>3</v>
      </c>
      <c r="E409">
        <v>26</v>
      </c>
      <c r="F409">
        <v>400</v>
      </c>
      <c r="H409">
        <v>25</v>
      </c>
      <c r="I409">
        <v>323</v>
      </c>
      <c r="K409" s="7">
        <f t="shared" si="82"/>
        <v>3.3932</v>
      </c>
      <c r="L409" s="13">
        <f t="shared" si="76"/>
        <v>7.6125</v>
      </c>
      <c r="M409" s="8">
        <f t="shared" si="77"/>
        <v>0.07672241829062454</v>
      </c>
      <c r="N409" s="9">
        <f t="shared" si="86"/>
        <v>2.13876</v>
      </c>
      <c r="O409" s="9"/>
      <c r="P409" s="7">
        <f t="shared" si="78"/>
        <v>6.555999999999999</v>
      </c>
      <c r="Q409" s="9">
        <f t="shared" si="79"/>
        <v>0.7052499999999999</v>
      </c>
      <c r="R409" s="9">
        <f t="shared" si="87"/>
        <v>6.7248600000000005</v>
      </c>
      <c r="S409" s="9"/>
      <c r="T409" s="10">
        <f t="shared" si="80"/>
        <v>13.221182418290626</v>
      </c>
      <c r="U409" s="10">
        <f t="shared" si="83"/>
        <v>13.98611</v>
      </c>
      <c r="V409" s="11">
        <f t="shared" si="84"/>
        <v>-2.811479988339953</v>
      </c>
      <c r="X409" s="11">
        <f t="shared" si="85"/>
        <v>0.9152114454029033</v>
      </c>
      <c r="Y409">
        <f t="shared" si="81"/>
        <v>0.33536073120736587</v>
      </c>
      <c r="Z409">
        <v>245</v>
      </c>
      <c r="AA409" t="s">
        <v>254</v>
      </c>
    </row>
    <row r="410" spans="1:27" ht="12.75">
      <c r="A410" s="3" t="s">
        <v>517</v>
      </c>
      <c r="B410">
        <v>68</v>
      </c>
      <c r="C410">
        <v>229</v>
      </c>
      <c r="D410">
        <v>3</v>
      </c>
      <c r="E410">
        <v>25</v>
      </c>
      <c r="F410">
        <v>392</v>
      </c>
      <c r="H410">
        <v>24</v>
      </c>
      <c r="I410">
        <v>335</v>
      </c>
      <c r="K410" s="7">
        <f t="shared" si="82"/>
        <v>3.3932</v>
      </c>
      <c r="L410" s="13">
        <f t="shared" si="76"/>
        <v>9.9615</v>
      </c>
      <c r="M410" s="8">
        <f t="shared" si="77"/>
        <v>0.07672241829062454</v>
      </c>
      <c r="N410" s="9">
        <f t="shared" si="86"/>
        <v>2.0564999999999998</v>
      </c>
      <c r="O410" s="9"/>
      <c r="P410" s="7">
        <f t="shared" si="78"/>
        <v>6.424879999999999</v>
      </c>
      <c r="Q410" s="9">
        <f t="shared" si="79"/>
        <v>0.67704</v>
      </c>
      <c r="R410" s="9">
        <f t="shared" si="87"/>
        <v>6.9747</v>
      </c>
      <c r="S410" s="9"/>
      <c r="T410" s="10">
        <f t="shared" si="80"/>
        <v>15.487922418290623</v>
      </c>
      <c r="U410" s="10">
        <f t="shared" si="83"/>
        <v>14.076619999999998</v>
      </c>
      <c r="V410" s="11">
        <f t="shared" si="84"/>
        <v>4.773631867265084</v>
      </c>
      <c r="X410" s="11">
        <f t="shared" si="85"/>
        <v>0.9363596884534908</v>
      </c>
      <c r="Y410">
        <f t="shared" si="81"/>
        <v>0.3272793911978318</v>
      </c>
      <c r="Z410">
        <v>245</v>
      </c>
      <c r="AA410" t="s">
        <v>254</v>
      </c>
    </row>
    <row r="411" spans="1:27" ht="12.75">
      <c r="A411" s="3" t="s">
        <v>515</v>
      </c>
      <c r="B411">
        <v>3</v>
      </c>
      <c r="C411">
        <v>268</v>
      </c>
      <c r="D411">
        <v>1.1</v>
      </c>
      <c r="E411">
        <v>0.800000011920929</v>
      </c>
      <c r="F411">
        <v>431</v>
      </c>
      <c r="H411">
        <v>6</v>
      </c>
      <c r="I411">
        <v>185</v>
      </c>
      <c r="K411" s="7">
        <f t="shared" si="82"/>
        <v>0.1497</v>
      </c>
      <c r="L411" s="13">
        <f t="shared" si="76"/>
        <v>11.658</v>
      </c>
      <c r="M411" s="8">
        <f t="shared" si="77"/>
        <v>0.028131553373228996</v>
      </c>
      <c r="N411" s="9">
        <f t="shared" si="86"/>
        <v>0.06580800098061562</v>
      </c>
      <c r="O411" s="9"/>
      <c r="P411" s="7">
        <f t="shared" si="78"/>
        <v>7.064089999999999</v>
      </c>
      <c r="Q411" s="9">
        <f t="shared" si="79"/>
        <v>0.16926</v>
      </c>
      <c r="R411" s="9">
        <f t="shared" si="87"/>
        <v>3.8517</v>
      </c>
      <c r="S411" s="9"/>
      <c r="T411" s="10">
        <f t="shared" si="80"/>
        <v>11.901639554353842</v>
      </c>
      <c r="U411" s="10">
        <f t="shared" si="83"/>
        <v>11.085049999999999</v>
      </c>
      <c r="V411" s="11">
        <f t="shared" si="84"/>
        <v>3.552445220191245</v>
      </c>
      <c r="X411" s="11">
        <f t="shared" si="85"/>
        <v>0.9856889930550271</v>
      </c>
      <c r="Y411">
        <f t="shared" si="81"/>
        <v>0.03741190583295846</v>
      </c>
      <c r="Z411">
        <v>250</v>
      </c>
      <c r="AA411" t="s">
        <v>254</v>
      </c>
    </row>
    <row r="412" spans="1:27" ht="12.75">
      <c r="A412" s="3" t="s">
        <v>520</v>
      </c>
      <c r="B412">
        <v>19</v>
      </c>
      <c r="C412">
        <v>165</v>
      </c>
      <c r="D412">
        <v>1.4</v>
      </c>
      <c r="E412">
        <v>4.40000009536743</v>
      </c>
      <c r="F412">
        <v>285</v>
      </c>
      <c r="H412">
        <v>5</v>
      </c>
      <c r="I412">
        <v>104</v>
      </c>
      <c r="K412" s="7">
        <f t="shared" si="82"/>
        <v>0.9480999999999999</v>
      </c>
      <c r="L412" s="13">
        <f t="shared" si="76"/>
        <v>7.177499999999999</v>
      </c>
      <c r="M412" s="8">
        <f t="shared" si="77"/>
        <v>0.03580379520229145</v>
      </c>
      <c r="N412" s="9">
        <f t="shared" si="86"/>
        <v>0.36194400784492475</v>
      </c>
      <c r="O412" s="9"/>
      <c r="P412" s="7">
        <f t="shared" si="78"/>
        <v>4.67115</v>
      </c>
      <c r="Q412" s="9">
        <f t="shared" si="79"/>
        <v>0.14105</v>
      </c>
      <c r="R412" s="9">
        <f t="shared" si="87"/>
        <v>2.16528</v>
      </c>
      <c r="S412" s="9"/>
      <c r="T412" s="10">
        <f t="shared" si="80"/>
        <v>8.523347803047214</v>
      </c>
      <c r="U412" s="10">
        <f t="shared" si="83"/>
        <v>6.97748</v>
      </c>
      <c r="V412" s="11">
        <f t="shared" si="84"/>
        <v>9.972808050569538</v>
      </c>
      <c r="X412" s="11">
        <f t="shared" si="85"/>
        <v>0.9807270565890784</v>
      </c>
      <c r="Y412">
        <f t="shared" si="81"/>
        <v>0.30452434331819433</v>
      </c>
      <c r="Z412">
        <v>250</v>
      </c>
      <c r="AA412" t="s">
        <v>254</v>
      </c>
    </row>
    <row r="413" spans="1:27" ht="12.75">
      <c r="A413" s="3" t="s">
        <v>520</v>
      </c>
      <c r="B413">
        <v>18</v>
      </c>
      <c r="C413">
        <v>165</v>
      </c>
      <c r="D413">
        <v>1.4</v>
      </c>
      <c r="E413">
        <v>4.40000009536743</v>
      </c>
      <c r="F413">
        <v>267</v>
      </c>
      <c r="H413">
        <v>10</v>
      </c>
      <c r="I413">
        <v>104</v>
      </c>
      <c r="K413" s="7">
        <f t="shared" si="82"/>
        <v>0.8982</v>
      </c>
      <c r="L413" s="13">
        <f t="shared" si="76"/>
        <v>7.177499999999999</v>
      </c>
      <c r="M413" s="8">
        <f t="shared" si="77"/>
        <v>0.03580379520229145</v>
      </c>
      <c r="N413" s="9">
        <f t="shared" si="86"/>
        <v>0.36194400784492475</v>
      </c>
      <c r="O413" s="9"/>
      <c r="P413" s="7">
        <f t="shared" si="78"/>
        <v>4.37613</v>
      </c>
      <c r="Q413" s="9">
        <f t="shared" si="79"/>
        <v>0.2821</v>
      </c>
      <c r="R413" s="9">
        <f t="shared" si="87"/>
        <v>2.16528</v>
      </c>
      <c r="S413" s="9"/>
      <c r="T413" s="10">
        <f t="shared" si="80"/>
        <v>8.473447803047215</v>
      </c>
      <c r="U413" s="10">
        <f t="shared" si="83"/>
        <v>6.82351</v>
      </c>
      <c r="V413" s="11">
        <f t="shared" si="84"/>
        <v>10.78605186920592</v>
      </c>
      <c r="X413" s="11">
        <f t="shared" si="85"/>
        <v>0.9621829588717894</v>
      </c>
      <c r="Y413">
        <f t="shared" si="81"/>
        <v>0.29319597320694113</v>
      </c>
      <c r="Z413">
        <v>250</v>
      </c>
      <c r="AA413" t="s">
        <v>254</v>
      </c>
    </row>
    <row r="414" spans="1:27" ht="12.75">
      <c r="A414" s="3" t="s">
        <v>502</v>
      </c>
      <c r="B414">
        <v>518</v>
      </c>
      <c r="C414">
        <v>240</v>
      </c>
      <c r="D414">
        <v>6</v>
      </c>
      <c r="E414">
        <v>144</v>
      </c>
      <c r="F414">
        <v>213</v>
      </c>
      <c r="H414">
        <v>52</v>
      </c>
      <c r="I414">
        <v>1970</v>
      </c>
      <c r="K414" s="7">
        <f t="shared" si="82"/>
        <v>25.8482</v>
      </c>
      <c r="L414" s="13">
        <f t="shared" si="76"/>
        <v>10.44</v>
      </c>
      <c r="M414" s="8">
        <f t="shared" si="77"/>
        <v>0.15344483658124908</v>
      </c>
      <c r="N414" s="9">
        <f t="shared" si="86"/>
        <v>11.84544</v>
      </c>
      <c r="O414" s="9"/>
      <c r="P414" s="7">
        <f t="shared" si="78"/>
        <v>3.4910699999999997</v>
      </c>
      <c r="Q414" s="9">
        <f t="shared" si="79"/>
        <v>1.46692</v>
      </c>
      <c r="R414" s="9">
        <f t="shared" si="87"/>
        <v>41.01540000000001</v>
      </c>
      <c r="S414" s="9"/>
      <c r="T414" s="10">
        <f t="shared" si="80"/>
        <v>48.28708483658124</v>
      </c>
      <c r="U414" s="10">
        <f t="shared" si="83"/>
        <v>45.97339000000001</v>
      </c>
      <c r="V414" s="11">
        <f t="shared" si="84"/>
        <v>2.454575834242795</v>
      </c>
      <c r="X414" s="11">
        <f t="shared" si="85"/>
        <v>0.8768010535050206</v>
      </c>
      <c r="Y414">
        <f t="shared" si="81"/>
        <v>0.386581039608995</v>
      </c>
      <c r="Z414">
        <v>260</v>
      </c>
      <c r="AA414" t="s">
        <v>535</v>
      </c>
    </row>
    <row r="415" spans="1:27" ht="12.75">
      <c r="A415" s="3" t="s">
        <v>502</v>
      </c>
      <c r="B415">
        <v>538</v>
      </c>
      <c r="C415">
        <v>240</v>
      </c>
      <c r="D415">
        <v>6</v>
      </c>
      <c r="E415">
        <v>142</v>
      </c>
      <c r="F415">
        <v>210</v>
      </c>
      <c r="H415">
        <v>48</v>
      </c>
      <c r="I415">
        <v>1940</v>
      </c>
      <c r="K415" s="7">
        <f t="shared" si="82"/>
        <v>26.8462</v>
      </c>
      <c r="L415" s="13">
        <f t="shared" si="76"/>
        <v>10.44</v>
      </c>
      <c r="M415" s="8">
        <f t="shared" si="77"/>
        <v>0.15344483658124908</v>
      </c>
      <c r="N415" s="9">
        <f t="shared" si="86"/>
        <v>11.68092</v>
      </c>
      <c r="O415" s="9"/>
      <c r="P415" s="7">
        <f t="shared" si="78"/>
        <v>3.4418999999999995</v>
      </c>
      <c r="Q415" s="9">
        <f t="shared" si="79"/>
        <v>1.35408</v>
      </c>
      <c r="R415" s="9">
        <f t="shared" si="87"/>
        <v>40.390800000000006</v>
      </c>
      <c r="S415" s="9"/>
      <c r="T415" s="10">
        <f t="shared" si="80"/>
        <v>49.12056483658125</v>
      </c>
      <c r="U415" s="10">
        <f t="shared" si="83"/>
        <v>45.186780000000006</v>
      </c>
      <c r="V415" s="11">
        <f t="shared" si="84"/>
        <v>4.17123909425913</v>
      </c>
      <c r="X415" s="11">
        <f t="shared" si="85"/>
        <v>0.8851898579626389</v>
      </c>
      <c r="Y415">
        <f t="shared" si="81"/>
        <v>0.399277183693502</v>
      </c>
      <c r="Z415">
        <v>260</v>
      </c>
      <c r="AA415" t="s">
        <v>535</v>
      </c>
    </row>
    <row r="416" spans="1:27" ht="12.75">
      <c r="A416" s="3" t="s">
        <v>502</v>
      </c>
      <c r="B416">
        <v>496</v>
      </c>
      <c r="C416">
        <v>242</v>
      </c>
      <c r="D416">
        <v>6</v>
      </c>
      <c r="E416">
        <v>136</v>
      </c>
      <c r="F416">
        <v>222</v>
      </c>
      <c r="H416">
        <v>48</v>
      </c>
      <c r="I416">
        <v>1920</v>
      </c>
      <c r="K416" s="7">
        <f t="shared" si="82"/>
        <v>24.7504</v>
      </c>
      <c r="L416" s="13">
        <f t="shared" si="76"/>
        <v>10.527</v>
      </c>
      <c r="M416" s="8">
        <f t="shared" si="77"/>
        <v>0.15344483658124908</v>
      </c>
      <c r="N416" s="9">
        <f t="shared" si="86"/>
        <v>11.18736</v>
      </c>
      <c r="O416" s="9"/>
      <c r="P416" s="7">
        <f t="shared" si="78"/>
        <v>3.6385799999999997</v>
      </c>
      <c r="Q416" s="9">
        <f t="shared" si="79"/>
        <v>1.35408</v>
      </c>
      <c r="R416" s="9">
        <f t="shared" si="87"/>
        <v>39.9744</v>
      </c>
      <c r="S416" s="9"/>
      <c r="T416" s="10">
        <f t="shared" si="80"/>
        <v>46.61820483658125</v>
      </c>
      <c r="U416" s="10">
        <f t="shared" si="83"/>
        <v>44.967060000000004</v>
      </c>
      <c r="V416" s="11">
        <f t="shared" si="84"/>
        <v>1.8028498793200416</v>
      </c>
      <c r="X416" s="11">
        <f t="shared" si="85"/>
        <v>0.8860305628781222</v>
      </c>
      <c r="Y416">
        <f t="shared" si="81"/>
        <v>0.3823943836056658</v>
      </c>
      <c r="Z416">
        <v>260</v>
      </c>
      <c r="AA416" t="s">
        <v>535</v>
      </c>
    </row>
    <row r="417" spans="1:27" ht="12.75">
      <c r="A417" s="3" t="s">
        <v>502</v>
      </c>
      <c r="B417">
        <v>513</v>
      </c>
      <c r="C417">
        <v>245</v>
      </c>
      <c r="D417">
        <v>6</v>
      </c>
      <c r="E417">
        <v>141</v>
      </c>
      <c r="F417">
        <v>229</v>
      </c>
      <c r="H417">
        <v>50</v>
      </c>
      <c r="I417">
        <v>2020</v>
      </c>
      <c r="K417" s="7">
        <f t="shared" si="82"/>
        <v>25.5987</v>
      </c>
      <c r="L417" s="13">
        <f t="shared" si="76"/>
        <v>10.657499999999999</v>
      </c>
      <c r="M417" s="8">
        <f t="shared" si="77"/>
        <v>0.15344483658124908</v>
      </c>
      <c r="N417" s="9">
        <f t="shared" si="86"/>
        <v>11.59866</v>
      </c>
      <c r="O417" s="9"/>
      <c r="P417" s="7">
        <f t="shared" si="78"/>
        <v>3.7533099999999995</v>
      </c>
      <c r="Q417" s="9">
        <f t="shared" si="79"/>
        <v>1.4104999999999999</v>
      </c>
      <c r="R417" s="9">
        <f t="shared" si="87"/>
        <v>42.056400000000004</v>
      </c>
      <c r="S417" s="9"/>
      <c r="T417" s="10">
        <f t="shared" si="80"/>
        <v>48.00830483658125</v>
      </c>
      <c r="U417" s="10">
        <f t="shared" si="83"/>
        <v>47.22021</v>
      </c>
      <c r="V417" s="11">
        <f t="shared" si="84"/>
        <v>0.8275828284560323</v>
      </c>
      <c r="X417" s="11">
        <f t="shared" si="85"/>
        <v>0.8831206496519722</v>
      </c>
      <c r="Y417">
        <f t="shared" si="81"/>
        <v>0.3783705884700488</v>
      </c>
      <c r="Z417">
        <v>260</v>
      </c>
      <c r="AA417" t="s">
        <v>535</v>
      </c>
    </row>
    <row r="418" spans="1:27" ht="12.75">
      <c r="A418" s="3" t="s">
        <v>502</v>
      </c>
      <c r="B418">
        <v>500</v>
      </c>
      <c r="C418">
        <v>245</v>
      </c>
      <c r="D418">
        <v>6</v>
      </c>
      <c r="E418">
        <v>137</v>
      </c>
      <c r="F418">
        <v>238</v>
      </c>
      <c r="H418">
        <v>56</v>
      </c>
      <c r="I418">
        <v>2060</v>
      </c>
      <c r="K418" s="7">
        <f t="shared" si="82"/>
        <v>24.95</v>
      </c>
      <c r="L418" s="13">
        <f t="shared" si="76"/>
        <v>10.657499999999999</v>
      </c>
      <c r="M418" s="8">
        <f t="shared" si="77"/>
        <v>0.15344483658124908</v>
      </c>
      <c r="N418" s="9">
        <f t="shared" si="86"/>
        <v>11.26962</v>
      </c>
      <c r="O418" s="9"/>
      <c r="P418" s="7">
        <f t="shared" si="78"/>
        <v>3.9008199999999995</v>
      </c>
      <c r="Q418" s="9">
        <f t="shared" si="79"/>
        <v>1.5797599999999998</v>
      </c>
      <c r="R418" s="9">
        <f t="shared" si="87"/>
        <v>42.8892</v>
      </c>
      <c r="S418" s="9"/>
      <c r="T418" s="10">
        <f t="shared" si="80"/>
        <v>47.03056483658125</v>
      </c>
      <c r="U418" s="10">
        <f t="shared" si="83"/>
        <v>48.369780000000006</v>
      </c>
      <c r="V418" s="11">
        <f t="shared" si="84"/>
        <v>-1.4037844053004251</v>
      </c>
      <c r="X418" s="11">
        <f t="shared" si="85"/>
        <v>0.8709057419716505</v>
      </c>
      <c r="Y418">
        <f t="shared" si="81"/>
        <v>0.3677814596870246</v>
      </c>
      <c r="Z418">
        <v>260</v>
      </c>
      <c r="AA418" t="s">
        <v>535</v>
      </c>
    </row>
    <row r="419" spans="1:27" ht="12.75">
      <c r="A419" s="3" t="s">
        <v>504</v>
      </c>
      <c r="B419">
        <v>205</v>
      </c>
      <c r="C419">
        <v>460</v>
      </c>
      <c r="D419">
        <v>15</v>
      </c>
      <c r="E419">
        <v>73</v>
      </c>
      <c r="F419">
        <v>785</v>
      </c>
      <c r="H419">
        <v>20</v>
      </c>
      <c r="I419">
        <v>1120</v>
      </c>
      <c r="K419" s="7">
        <f t="shared" si="82"/>
        <v>10.2295</v>
      </c>
      <c r="L419" s="13">
        <f t="shared" si="76"/>
        <v>20.009999999999998</v>
      </c>
      <c r="M419" s="8">
        <f t="shared" si="77"/>
        <v>0.38361209145312264</v>
      </c>
      <c r="N419" s="9">
        <f t="shared" si="86"/>
        <v>6.00498</v>
      </c>
      <c r="O419" s="9"/>
      <c r="P419" s="7">
        <f t="shared" si="78"/>
        <v>12.86615</v>
      </c>
      <c r="Q419" s="9">
        <f t="shared" si="79"/>
        <v>0.5642</v>
      </c>
      <c r="R419" s="9">
        <f t="shared" si="87"/>
        <v>23.3184</v>
      </c>
      <c r="S419" s="9"/>
      <c r="T419" s="10">
        <f t="shared" si="80"/>
        <v>36.62809209145313</v>
      </c>
      <c r="U419" s="10">
        <f t="shared" si="83"/>
        <v>36.74875</v>
      </c>
      <c r="V419" s="11">
        <f t="shared" si="84"/>
        <v>-0.16443595159967883</v>
      </c>
      <c r="X419" s="11">
        <f t="shared" si="85"/>
        <v>0.9725773055574457</v>
      </c>
      <c r="Y419">
        <f t="shared" si="81"/>
        <v>0.30492221569755484</v>
      </c>
      <c r="Z419">
        <v>260</v>
      </c>
      <c r="AA419" t="s">
        <v>254</v>
      </c>
    </row>
    <row r="420" spans="1:27" ht="12.75">
      <c r="A420" s="3" t="s">
        <v>514</v>
      </c>
      <c r="B420">
        <v>3.40000009536743</v>
      </c>
      <c r="C420">
        <v>270</v>
      </c>
      <c r="D420">
        <v>1.3</v>
      </c>
      <c r="E420">
        <v>0.97000002861023</v>
      </c>
      <c r="F420">
        <v>300</v>
      </c>
      <c r="H420">
        <v>8</v>
      </c>
      <c r="I420">
        <v>199</v>
      </c>
      <c r="K420" s="7">
        <f t="shared" si="82"/>
        <v>0.16966000475883475</v>
      </c>
      <c r="L420" s="13">
        <f t="shared" si="76"/>
        <v>11.745</v>
      </c>
      <c r="M420" s="8">
        <f t="shared" si="77"/>
        <v>0.03324638125927063</v>
      </c>
      <c r="N420" s="9">
        <f t="shared" si="86"/>
        <v>0.07979220235347752</v>
      </c>
      <c r="O420" s="9"/>
      <c r="P420" s="7">
        <f t="shared" si="78"/>
        <v>4.917</v>
      </c>
      <c r="Q420" s="9">
        <f t="shared" si="79"/>
        <v>0.22568</v>
      </c>
      <c r="R420" s="9">
        <f t="shared" si="87"/>
        <v>4.14318</v>
      </c>
      <c r="S420" s="9"/>
      <c r="T420" s="10">
        <f t="shared" si="80"/>
        <v>12.027698588371583</v>
      </c>
      <c r="U420" s="10">
        <f t="shared" si="83"/>
        <v>9.28586</v>
      </c>
      <c r="V420" s="11">
        <f t="shared" si="84"/>
        <v>12.86429282563587</v>
      </c>
      <c r="X420" s="11">
        <f t="shared" si="85"/>
        <v>0.9811472698292828</v>
      </c>
      <c r="Y420">
        <f t="shared" si="81"/>
        <v>0.039338348877220125</v>
      </c>
      <c r="Z420">
        <v>285</v>
      </c>
      <c r="AA420" t="s">
        <v>254</v>
      </c>
    </row>
    <row r="421" spans="1:27" ht="12.75">
      <c r="A421" s="3" t="s">
        <v>514</v>
      </c>
      <c r="B421">
        <v>1.20000004768372</v>
      </c>
      <c r="C421">
        <v>206</v>
      </c>
      <c r="D421">
        <v>1.1</v>
      </c>
      <c r="E421">
        <v>0.400000005960465</v>
      </c>
      <c r="F421">
        <v>385</v>
      </c>
      <c r="H421">
        <v>4</v>
      </c>
      <c r="I421">
        <v>99</v>
      </c>
      <c r="K421" s="7">
        <f t="shared" si="82"/>
        <v>0.05988000237941763</v>
      </c>
      <c r="L421" s="13">
        <f t="shared" si="76"/>
        <v>8.960999999999999</v>
      </c>
      <c r="M421" s="8">
        <f t="shared" si="77"/>
        <v>0.028131553373228996</v>
      </c>
      <c r="N421" s="9">
        <f t="shared" si="86"/>
        <v>0.032904000490307846</v>
      </c>
      <c r="O421" s="9"/>
      <c r="P421" s="7">
        <f t="shared" si="78"/>
        <v>6.310149999999999</v>
      </c>
      <c r="Q421" s="9">
        <f t="shared" si="79"/>
        <v>0.11284</v>
      </c>
      <c r="R421" s="9">
        <f t="shared" si="87"/>
        <v>2.0611800000000002</v>
      </c>
      <c r="S421" s="9"/>
      <c r="T421" s="10">
        <f t="shared" si="80"/>
        <v>9.081915556242953</v>
      </c>
      <c r="U421" s="10">
        <f t="shared" si="83"/>
        <v>8.484169999999999</v>
      </c>
      <c r="V421" s="11">
        <f t="shared" si="84"/>
        <v>3.4028386935102684</v>
      </c>
      <c r="X421" s="11">
        <f t="shared" si="85"/>
        <v>0.987564250636996</v>
      </c>
      <c r="Y421">
        <f t="shared" si="81"/>
        <v>0.028231168525286357</v>
      </c>
      <c r="Z421">
        <v>285</v>
      </c>
      <c r="AA421" t="s">
        <v>254</v>
      </c>
    </row>
    <row r="422" spans="1:27" ht="12.75">
      <c r="A422" s="3" t="s">
        <v>500</v>
      </c>
      <c r="B422">
        <v>548</v>
      </c>
      <c r="C422">
        <v>236</v>
      </c>
      <c r="D422">
        <v>7</v>
      </c>
      <c r="E422">
        <v>147</v>
      </c>
      <c r="F422">
        <v>205</v>
      </c>
      <c r="H422">
        <v>52</v>
      </c>
      <c r="I422">
        <v>2090</v>
      </c>
      <c r="K422" s="7">
        <f t="shared" si="82"/>
        <v>27.3452</v>
      </c>
      <c r="L422" s="13">
        <f t="shared" si="76"/>
        <v>10.266</v>
      </c>
      <c r="M422" s="8">
        <f t="shared" si="77"/>
        <v>0.17901897601145725</v>
      </c>
      <c r="N422" s="9">
        <f t="shared" si="86"/>
        <v>12.09222</v>
      </c>
      <c r="O422" s="9"/>
      <c r="P422" s="7">
        <f t="shared" si="78"/>
        <v>3.3599499999999995</v>
      </c>
      <c r="Q422" s="9">
        <f t="shared" si="79"/>
        <v>1.46692</v>
      </c>
      <c r="R422" s="9">
        <f t="shared" si="87"/>
        <v>43.5138</v>
      </c>
      <c r="S422" s="9"/>
      <c r="T422" s="10">
        <f t="shared" si="80"/>
        <v>49.88243897601145</v>
      </c>
      <c r="U422" s="10">
        <f t="shared" si="83"/>
        <v>48.34067</v>
      </c>
      <c r="V422" s="11">
        <f t="shared" si="84"/>
        <v>1.5696601258956135</v>
      </c>
      <c r="X422" s="11">
        <f t="shared" si="85"/>
        <v>0.874974004766077</v>
      </c>
      <c r="Y422">
        <f t="shared" si="81"/>
        <v>0.3859100467124853</v>
      </c>
      <c r="Z422">
        <v>297</v>
      </c>
      <c r="AA422" t="s">
        <v>535</v>
      </c>
    </row>
    <row r="423" spans="1:27" ht="12.75">
      <c r="A423" s="3" t="s">
        <v>500</v>
      </c>
      <c r="B423">
        <v>539</v>
      </c>
      <c r="C423">
        <v>224</v>
      </c>
      <c r="D423">
        <v>6</v>
      </c>
      <c r="E423">
        <v>148</v>
      </c>
      <c r="F423">
        <v>212</v>
      </c>
      <c r="H423">
        <v>50</v>
      </c>
      <c r="I423">
        <v>2030</v>
      </c>
      <c r="K423" s="7">
        <f t="shared" si="82"/>
        <v>26.8961</v>
      </c>
      <c r="L423" s="13">
        <f t="shared" si="76"/>
        <v>9.744</v>
      </c>
      <c r="M423" s="8">
        <f t="shared" si="77"/>
        <v>0.15344483658124908</v>
      </c>
      <c r="N423" s="9">
        <f t="shared" si="86"/>
        <v>12.174479999999999</v>
      </c>
      <c r="O423" s="9"/>
      <c r="P423" s="7">
        <f t="shared" si="78"/>
        <v>3.4746799999999998</v>
      </c>
      <c r="Q423" s="9">
        <f t="shared" si="79"/>
        <v>1.4104999999999999</v>
      </c>
      <c r="R423" s="9">
        <f t="shared" si="87"/>
        <v>42.2646</v>
      </c>
      <c r="S423" s="9"/>
      <c r="T423" s="10">
        <f t="shared" si="80"/>
        <v>48.96802483658125</v>
      </c>
      <c r="U423" s="10">
        <f t="shared" si="83"/>
        <v>47.14978</v>
      </c>
      <c r="V423" s="11">
        <f t="shared" si="84"/>
        <v>1.891683689273404</v>
      </c>
      <c r="X423" s="11">
        <f t="shared" si="85"/>
        <v>0.8735487919673675</v>
      </c>
      <c r="Y423">
        <f t="shared" si="81"/>
        <v>0.38889282497140715</v>
      </c>
      <c r="Z423">
        <v>297</v>
      </c>
      <c r="AA423" t="s">
        <v>535</v>
      </c>
    </row>
    <row r="424" spans="1:27" ht="12.75">
      <c r="A424" s="3" t="s">
        <v>500</v>
      </c>
      <c r="B424">
        <v>501</v>
      </c>
      <c r="C424">
        <v>237</v>
      </c>
      <c r="D424">
        <v>7</v>
      </c>
      <c r="E424">
        <v>142</v>
      </c>
      <c r="F424">
        <v>219</v>
      </c>
      <c r="H424">
        <v>48</v>
      </c>
      <c r="I424">
        <v>2000</v>
      </c>
      <c r="K424" s="7">
        <f t="shared" si="82"/>
        <v>24.9999</v>
      </c>
      <c r="L424" s="13">
        <f t="shared" si="76"/>
        <v>10.3095</v>
      </c>
      <c r="M424" s="8">
        <f t="shared" si="77"/>
        <v>0.17901897601145725</v>
      </c>
      <c r="N424" s="9">
        <f t="shared" si="86"/>
        <v>11.68092</v>
      </c>
      <c r="O424" s="9"/>
      <c r="P424" s="7">
        <f t="shared" si="78"/>
        <v>3.5894099999999995</v>
      </c>
      <c r="Q424" s="9">
        <f t="shared" si="79"/>
        <v>1.35408</v>
      </c>
      <c r="R424" s="9">
        <f t="shared" si="87"/>
        <v>41.64</v>
      </c>
      <c r="S424" s="9"/>
      <c r="T424" s="10">
        <f t="shared" si="80"/>
        <v>47.16933897601145</v>
      </c>
      <c r="U424" s="10">
        <f t="shared" si="83"/>
        <v>46.58349</v>
      </c>
      <c r="V424" s="11">
        <f t="shared" si="84"/>
        <v>0.6248867179905114</v>
      </c>
      <c r="X424" s="11">
        <f t="shared" si="85"/>
        <v>0.8839052846553117</v>
      </c>
      <c r="Y424">
        <f t="shared" si="81"/>
        <v>0.37514912237263265</v>
      </c>
      <c r="Z424">
        <v>297</v>
      </c>
      <c r="AA424" t="s">
        <v>535</v>
      </c>
    </row>
    <row r="425" spans="1:27" ht="12.75">
      <c r="A425" s="3" t="s">
        <v>500</v>
      </c>
      <c r="B425">
        <v>507</v>
      </c>
      <c r="C425">
        <v>231</v>
      </c>
      <c r="D425">
        <v>6</v>
      </c>
      <c r="E425">
        <v>138</v>
      </c>
      <c r="F425">
        <v>205</v>
      </c>
      <c r="H425">
        <v>48</v>
      </c>
      <c r="I425">
        <v>2010</v>
      </c>
      <c r="K425" s="7">
        <f t="shared" si="82"/>
        <v>25.2993</v>
      </c>
      <c r="L425" s="13">
        <f t="shared" si="76"/>
        <v>10.048499999999999</v>
      </c>
      <c r="M425" s="8">
        <f t="shared" si="77"/>
        <v>0.15344483658124908</v>
      </c>
      <c r="N425" s="9">
        <f t="shared" si="86"/>
        <v>11.35188</v>
      </c>
      <c r="O425" s="9"/>
      <c r="P425" s="7">
        <f t="shared" si="78"/>
        <v>3.3599499999999995</v>
      </c>
      <c r="Q425" s="9">
        <f t="shared" si="79"/>
        <v>1.35408</v>
      </c>
      <c r="R425" s="9">
        <f t="shared" si="87"/>
        <v>41.848200000000006</v>
      </c>
      <c r="S425" s="9"/>
      <c r="T425" s="10">
        <f t="shared" si="80"/>
        <v>46.85312483658125</v>
      </c>
      <c r="U425" s="10">
        <f t="shared" si="83"/>
        <v>46.56223000000001</v>
      </c>
      <c r="V425" s="11">
        <f t="shared" si="84"/>
        <v>0.311399380851392</v>
      </c>
      <c r="X425" s="11">
        <f t="shared" si="85"/>
        <v>0.8812479281004826</v>
      </c>
      <c r="Y425">
        <f t="shared" si="81"/>
        <v>0.3767720317212107</v>
      </c>
      <c r="Z425">
        <v>297</v>
      </c>
      <c r="AA425" t="s">
        <v>535</v>
      </c>
    </row>
    <row r="426" spans="1:27" ht="12.75">
      <c r="A426" s="3" t="s">
        <v>500</v>
      </c>
      <c r="B426">
        <v>542</v>
      </c>
      <c r="C426">
        <v>232</v>
      </c>
      <c r="D426">
        <v>6</v>
      </c>
      <c r="E426">
        <v>145</v>
      </c>
      <c r="F426">
        <v>234</v>
      </c>
      <c r="H426">
        <v>55</v>
      </c>
      <c r="I426">
        <v>2150</v>
      </c>
      <c r="K426" s="7">
        <f t="shared" si="82"/>
        <v>27.0458</v>
      </c>
      <c r="L426" s="13">
        <f t="shared" si="76"/>
        <v>10.091999999999999</v>
      </c>
      <c r="M426" s="8">
        <f t="shared" si="77"/>
        <v>0.15344483658124908</v>
      </c>
      <c r="N426" s="9">
        <f t="shared" si="86"/>
        <v>11.9277</v>
      </c>
      <c r="O426" s="9"/>
      <c r="P426" s="7">
        <f t="shared" si="78"/>
        <v>3.8352599999999994</v>
      </c>
      <c r="Q426" s="9">
        <f t="shared" si="79"/>
        <v>1.55155</v>
      </c>
      <c r="R426" s="9">
        <f t="shared" si="87"/>
        <v>44.763000000000005</v>
      </c>
      <c r="S426" s="9"/>
      <c r="T426" s="10">
        <f t="shared" si="80"/>
        <v>49.21894483658125</v>
      </c>
      <c r="U426" s="10">
        <f t="shared" si="83"/>
        <v>50.14981</v>
      </c>
      <c r="V426" s="11">
        <f t="shared" si="84"/>
        <v>-0.9367785325977195</v>
      </c>
      <c r="X426" s="11">
        <f t="shared" si="85"/>
        <v>0.8667459666510643</v>
      </c>
      <c r="Y426">
        <f t="shared" si="81"/>
        <v>0.3766362897026548</v>
      </c>
      <c r="Z426">
        <v>297</v>
      </c>
      <c r="AA426" t="s">
        <v>535</v>
      </c>
    </row>
    <row r="427" spans="1:27" ht="12.75">
      <c r="A427" s="3" t="s">
        <v>511</v>
      </c>
      <c r="B427">
        <v>72</v>
      </c>
      <c r="C427">
        <v>38</v>
      </c>
      <c r="D427">
        <v>4</v>
      </c>
      <c r="E427">
        <v>11</v>
      </c>
      <c r="F427">
        <v>310</v>
      </c>
      <c r="H427">
        <v>6</v>
      </c>
      <c r="I427">
        <v>21</v>
      </c>
      <c r="K427" s="7">
        <f t="shared" si="82"/>
        <v>3.5928</v>
      </c>
      <c r="L427" s="13">
        <f t="shared" si="76"/>
        <v>1.6529999999999998</v>
      </c>
      <c r="M427" s="8">
        <f t="shared" si="77"/>
        <v>0.10229655772083271</v>
      </c>
      <c r="N427" s="9">
        <f t="shared" si="86"/>
        <v>0.90486</v>
      </c>
      <c r="O427" s="9"/>
      <c r="P427" s="7">
        <f t="shared" si="78"/>
        <v>5.0809</v>
      </c>
      <c r="Q427" s="9">
        <f t="shared" si="79"/>
        <v>0.16926</v>
      </c>
      <c r="R427" s="9">
        <f t="shared" si="87"/>
        <v>0.43722000000000005</v>
      </c>
      <c r="S427" s="9"/>
      <c r="T427" s="10">
        <f t="shared" si="80"/>
        <v>6.252956557720833</v>
      </c>
      <c r="U427" s="10">
        <f t="shared" si="83"/>
        <v>5.68738</v>
      </c>
      <c r="V427" s="11">
        <f t="shared" si="84"/>
        <v>4.736688576463293</v>
      </c>
      <c r="X427" s="11">
        <f t="shared" si="85"/>
        <v>0.9071153402917257</v>
      </c>
      <c r="Y427">
        <f t="shared" si="81"/>
        <v>0.8915092232792888</v>
      </c>
      <c r="Z427">
        <v>305</v>
      </c>
      <c r="AA427" t="s">
        <v>254</v>
      </c>
    </row>
    <row r="428" spans="1:27" ht="12.75">
      <c r="A428" s="3" t="s">
        <v>511</v>
      </c>
      <c r="B428">
        <v>63</v>
      </c>
      <c r="C428">
        <v>34</v>
      </c>
      <c r="D428">
        <v>4</v>
      </c>
      <c r="E428">
        <v>10</v>
      </c>
      <c r="F428">
        <v>304</v>
      </c>
      <c r="H428">
        <v>6</v>
      </c>
      <c r="I428">
        <v>20</v>
      </c>
      <c r="K428" s="7">
        <f t="shared" si="82"/>
        <v>3.1437</v>
      </c>
      <c r="L428" s="13">
        <f t="shared" si="76"/>
        <v>1.4789999999999999</v>
      </c>
      <c r="M428" s="8">
        <f t="shared" si="77"/>
        <v>0.10229655772083271</v>
      </c>
      <c r="N428" s="9">
        <f t="shared" si="86"/>
        <v>0.8226</v>
      </c>
      <c r="O428" s="9"/>
      <c r="P428" s="7">
        <f t="shared" si="78"/>
        <v>4.982559999999999</v>
      </c>
      <c r="Q428" s="9">
        <f t="shared" si="79"/>
        <v>0.16926</v>
      </c>
      <c r="R428" s="9">
        <f t="shared" si="87"/>
        <v>0.41640000000000005</v>
      </c>
      <c r="S428" s="9"/>
      <c r="T428" s="10">
        <f t="shared" si="80"/>
        <v>5.5475965577208335</v>
      </c>
      <c r="U428" s="10">
        <f t="shared" si="83"/>
        <v>5.56822</v>
      </c>
      <c r="V428" s="11">
        <f t="shared" si="84"/>
        <v>-0.18553240935630622</v>
      </c>
      <c r="X428" s="11">
        <f t="shared" si="85"/>
        <v>0.8973098904299079</v>
      </c>
      <c r="Y428">
        <f t="shared" si="81"/>
        <v>0.8830369933428837</v>
      </c>
      <c r="Z428">
        <v>305</v>
      </c>
      <c r="AA428" t="s">
        <v>254</v>
      </c>
    </row>
    <row r="429" spans="1:27" ht="12.75">
      <c r="A429" s="3" t="s">
        <v>511</v>
      </c>
      <c r="B429">
        <v>57</v>
      </c>
      <c r="C429">
        <v>35</v>
      </c>
      <c r="D429">
        <v>4</v>
      </c>
      <c r="E429">
        <v>9</v>
      </c>
      <c r="F429">
        <v>302</v>
      </c>
      <c r="H429">
        <v>6</v>
      </c>
      <c r="I429">
        <v>18</v>
      </c>
      <c r="K429" s="7">
        <f t="shared" si="82"/>
        <v>2.8443</v>
      </c>
      <c r="L429" s="13">
        <f t="shared" si="76"/>
        <v>1.5225</v>
      </c>
      <c r="M429" s="8">
        <f t="shared" si="77"/>
        <v>0.10229655772083271</v>
      </c>
      <c r="N429" s="9">
        <f t="shared" si="86"/>
        <v>0.74034</v>
      </c>
      <c r="O429" s="9"/>
      <c r="P429" s="7">
        <f t="shared" si="78"/>
        <v>4.94978</v>
      </c>
      <c r="Q429" s="9">
        <f t="shared" si="79"/>
        <v>0.16926</v>
      </c>
      <c r="R429" s="9">
        <f t="shared" si="87"/>
        <v>0.37476000000000004</v>
      </c>
      <c r="S429" s="9"/>
      <c r="T429" s="10">
        <f t="shared" si="80"/>
        <v>5.209436557720832</v>
      </c>
      <c r="U429" s="10">
        <f t="shared" si="83"/>
        <v>5.4938</v>
      </c>
      <c r="V429" s="11">
        <f t="shared" si="84"/>
        <v>-2.656798630448291</v>
      </c>
      <c r="X429" s="11">
        <f t="shared" si="85"/>
        <v>0.8999503475670309</v>
      </c>
      <c r="Y429">
        <f t="shared" si="81"/>
        <v>0.883580921138469</v>
      </c>
      <c r="Z429">
        <v>305</v>
      </c>
      <c r="AA429" t="s">
        <v>254</v>
      </c>
    </row>
    <row r="430" spans="1:27" ht="12.75">
      <c r="A430" s="3" t="s">
        <v>511</v>
      </c>
      <c r="B430">
        <v>56</v>
      </c>
      <c r="C430">
        <v>41</v>
      </c>
      <c r="D430">
        <v>4</v>
      </c>
      <c r="E430">
        <v>9</v>
      </c>
      <c r="F430">
        <v>314</v>
      </c>
      <c r="H430">
        <v>5</v>
      </c>
      <c r="I430">
        <v>17</v>
      </c>
      <c r="K430" s="7">
        <f t="shared" si="82"/>
        <v>2.7944</v>
      </c>
      <c r="L430" s="13">
        <f t="shared" si="76"/>
        <v>1.7834999999999999</v>
      </c>
      <c r="M430" s="8">
        <f t="shared" si="77"/>
        <v>0.10229655772083271</v>
      </c>
      <c r="N430" s="9">
        <f t="shared" si="86"/>
        <v>0.74034</v>
      </c>
      <c r="O430" s="9"/>
      <c r="P430" s="7">
        <f t="shared" si="78"/>
        <v>5.146459999999999</v>
      </c>
      <c r="Q430" s="9">
        <f t="shared" si="79"/>
        <v>0.14105</v>
      </c>
      <c r="R430" s="9">
        <f t="shared" si="87"/>
        <v>0.35394000000000003</v>
      </c>
      <c r="S430" s="9"/>
      <c r="T430" s="10">
        <f t="shared" si="80"/>
        <v>5.420536557720832</v>
      </c>
      <c r="U430" s="10">
        <f t="shared" si="83"/>
        <v>5.641449999999999</v>
      </c>
      <c r="V430" s="11">
        <f t="shared" si="84"/>
        <v>-1.9970503591416646</v>
      </c>
      <c r="X430" s="11">
        <f t="shared" si="85"/>
        <v>0.9267101400327349</v>
      </c>
      <c r="Y430">
        <f t="shared" si="81"/>
        <v>0.8875788510770755</v>
      </c>
      <c r="Z430">
        <v>305</v>
      </c>
      <c r="AA430" t="s">
        <v>254</v>
      </c>
    </row>
    <row r="431" spans="1:27" ht="12.75">
      <c r="A431" s="3" t="s">
        <v>511</v>
      </c>
      <c r="B431">
        <v>61</v>
      </c>
      <c r="C431">
        <v>36</v>
      </c>
      <c r="D431">
        <v>4</v>
      </c>
      <c r="E431">
        <v>9</v>
      </c>
      <c r="F431">
        <v>319</v>
      </c>
      <c r="H431">
        <v>7</v>
      </c>
      <c r="I431">
        <v>24</v>
      </c>
      <c r="K431" s="7">
        <f t="shared" si="82"/>
        <v>3.0439</v>
      </c>
      <c r="L431" s="13">
        <f t="shared" si="76"/>
        <v>1.5659999999999998</v>
      </c>
      <c r="M431" s="8">
        <f t="shared" si="77"/>
        <v>0.10229655772083271</v>
      </c>
      <c r="N431" s="9">
        <f t="shared" si="86"/>
        <v>0.74034</v>
      </c>
      <c r="O431" s="9"/>
      <c r="P431" s="7">
        <f t="shared" si="78"/>
        <v>5.228409999999999</v>
      </c>
      <c r="Q431" s="9">
        <f t="shared" si="79"/>
        <v>0.19746999999999998</v>
      </c>
      <c r="R431" s="9">
        <f t="shared" si="87"/>
        <v>0.49968</v>
      </c>
      <c r="S431" s="9"/>
      <c r="T431" s="10">
        <f t="shared" si="80"/>
        <v>5.4525365577208325</v>
      </c>
      <c r="U431" s="10">
        <f t="shared" si="83"/>
        <v>5.925559999999999</v>
      </c>
      <c r="V431" s="11">
        <f t="shared" si="84"/>
        <v>-4.157316119436403</v>
      </c>
      <c r="X431" s="11">
        <f t="shared" si="85"/>
        <v>0.8880219113452454</v>
      </c>
      <c r="Y431">
        <f t="shared" si="81"/>
        <v>0.858990060898865</v>
      </c>
      <c r="Z431">
        <v>305</v>
      </c>
      <c r="AA431" t="s">
        <v>254</v>
      </c>
    </row>
    <row r="432" spans="1:27" ht="12.75">
      <c r="A432" s="3" t="s">
        <v>511</v>
      </c>
      <c r="B432">
        <v>62</v>
      </c>
      <c r="C432">
        <v>37</v>
      </c>
      <c r="D432">
        <v>4</v>
      </c>
      <c r="E432">
        <v>9</v>
      </c>
      <c r="F432">
        <v>329</v>
      </c>
      <c r="H432">
        <v>7</v>
      </c>
      <c r="I432">
        <v>24</v>
      </c>
      <c r="K432" s="7">
        <f t="shared" si="82"/>
        <v>3.0938</v>
      </c>
      <c r="L432" s="13">
        <f t="shared" si="76"/>
        <v>1.6095</v>
      </c>
      <c r="M432" s="8">
        <f t="shared" si="77"/>
        <v>0.10229655772083271</v>
      </c>
      <c r="N432" s="9">
        <f t="shared" si="86"/>
        <v>0.74034</v>
      </c>
      <c r="O432" s="9"/>
      <c r="P432" s="7">
        <f t="shared" si="78"/>
        <v>5.392309999999999</v>
      </c>
      <c r="Q432" s="9">
        <f t="shared" si="79"/>
        <v>0.19746999999999998</v>
      </c>
      <c r="R432" s="9">
        <f t="shared" si="87"/>
        <v>0.49968</v>
      </c>
      <c r="S432" s="9"/>
      <c r="T432" s="10">
        <f t="shared" si="80"/>
        <v>5.545936557720832</v>
      </c>
      <c r="U432" s="10">
        <f t="shared" si="83"/>
        <v>6.089459999999999</v>
      </c>
      <c r="V432" s="11">
        <f t="shared" si="84"/>
        <v>-4.6712928053879175</v>
      </c>
      <c r="X432" s="11">
        <f t="shared" si="85"/>
        <v>0.8907176101429465</v>
      </c>
      <c r="Y432">
        <f t="shared" si="81"/>
        <v>0.8609481616705811</v>
      </c>
      <c r="Z432">
        <v>305</v>
      </c>
      <c r="AA432" t="s">
        <v>254</v>
      </c>
    </row>
    <row r="433" spans="1:27" ht="12.75">
      <c r="A433" s="3" t="s">
        <v>508</v>
      </c>
      <c r="B433">
        <v>32</v>
      </c>
      <c r="C433">
        <v>169</v>
      </c>
      <c r="D433">
        <v>5</v>
      </c>
      <c r="E433">
        <v>32</v>
      </c>
      <c r="F433">
        <v>293</v>
      </c>
      <c r="H433">
        <v>7</v>
      </c>
      <c r="I433">
        <v>285</v>
      </c>
      <c r="K433" s="7">
        <f t="shared" si="82"/>
        <v>1.5968</v>
      </c>
      <c r="L433" s="13">
        <f t="shared" si="76"/>
        <v>7.3515</v>
      </c>
      <c r="M433" s="8">
        <f t="shared" si="77"/>
        <v>0.12787069715104088</v>
      </c>
      <c r="N433" s="9">
        <f t="shared" si="86"/>
        <v>2.63232</v>
      </c>
      <c r="O433" s="9"/>
      <c r="P433" s="7">
        <f t="shared" si="78"/>
        <v>4.802269999999999</v>
      </c>
      <c r="Q433" s="9">
        <f t="shared" si="79"/>
        <v>0.19746999999999998</v>
      </c>
      <c r="R433" s="9">
        <f t="shared" si="87"/>
        <v>5.933700000000001</v>
      </c>
      <c r="S433" s="9"/>
      <c r="T433" s="10">
        <f t="shared" si="80"/>
        <v>11.70849069715104</v>
      </c>
      <c r="U433" s="10">
        <f t="shared" si="83"/>
        <v>10.933440000000001</v>
      </c>
      <c r="V433" s="11">
        <f t="shared" si="84"/>
        <v>3.4230768900311204</v>
      </c>
      <c r="X433" s="11">
        <f t="shared" si="85"/>
        <v>0.9738414644646886</v>
      </c>
      <c r="Y433">
        <f t="shared" si="81"/>
        <v>0.21204435296461055</v>
      </c>
      <c r="Z433">
        <v>320</v>
      </c>
      <c r="AA433" t="s">
        <v>73</v>
      </c>
    </row>
    <row r="434" spans="1:27" ht="12.75">
      <c r="A434" s="3" t="s">
        <v>508</v>
      </c>
      <c r="B434">
        <v>24</v>
      </c>
      <c r="C434">
        <v>172</v>
      </c>
      <c r="D434">
        <v>5</v>
      </c>
      <c r="E434">
        <v>28</v>
      </c>
      <c r="F434">
        <v>250</v>
      </c>
      <c r="H434">
        <v>6</v>
      </c>
      <c r="I434">
        <v>265</v>
      </c>
      <c r="K434" s="7">
        <f t="shared" si="82"/>
        <v>1.1976</v>
      </c>
      <c r="L434" s="13">
        <f t="shared" si="76"/>
        <v>7.481999999999999</v>
      </c>
      <c r="M434" s="8">
        <f t="shared" si="77"/>
        <v>0.12787069715104088</v>
      </c>
      <c r="N434" s="9">
        <f t="shared" si="86"/>
        <v>2.30328</v>
      </c>
      <c r="O434" s="9"/>
      <c r="P434" s="7">
        <f t="shared" si="78"/>
        <v>4.097499999999999</v>
      </c>
      <c r="Q434" s="9">
        <f t="shared" si="79"/>
        <v>0.16926</v>
      </c>
      <c r="R434" s="9">
        <f t="shared" si="87"/>
        <v>5.5173000000000005</v>
      </c>
      <c r="S434" s="9"/>
      <c r="T434" s="10">
        <f t="shared" si="80"/>
        <v>11.11075069715104</v>
      </c>
      <c r="U434" s="10">
        <f t="shared" si="83"/>
        <v>9.78406</v>
      </c>
      <c r="V434" s="11">
        <f t="shared" si="84"/>
        <v>6.349378878708537</v>
      </c>
      <c r="X434" s="11">
        <f t="shared" si="85"/>
        <v>0.9778781534021846</v>
      </c>
      <c r="Y434">
        <f t="shared" si="81"/>
        <v>0.1783496403520529</v>
      </c>
      <c r="Z434">
        <v>320</v>
      </c>
      <c r="AA434" t="s">
        <v>73</v>
      </c>
    </row>
    <row r="435" spans="1:27" ht="12.75">
      <c r="A435" s="3" t="s">
        <v>508</v>
      </c>
      <c r="B435">
        <v>17</v>
      </c>
      <c r="C435">
        <v>152</v>
      </c>
      <c r="D435">
        <v>6</v>
      </c>
      <c r="E435">
        <v>22</v>
      </c>
      <c r="F435">
        <v>245</v>
      </c>
      <c r="H435">
        <v>5</v>
      </c>
      <c r="I435">
        <v>258</v>
      </c>
      <c r="K435" s="7">
        <f t="shared" si="82"/>
        <v>0.8483</v>
      </c>
      <c r="L435" s="13">
        <f t="shared" si="76"/>
        <v>6.611999999999999</v>
      </c>
      <c r="M435" s="8">
        <f t="shared" si="77"/>
        <v>0.15344483658124908</v>
      </c>
      <c r="N435" s="9">
        <f t="shared" si="86"/>
        <v>1.80972</v>
      </c>
      <c r="O435" s="9"/>
      <c r="P435" s="7">
        <f t="shared" si="78"/>
        <v>4.015549999999999</v>
      </c>
      <c r="Q435" s="9">
        <f t="shared" si="79"/>
        <v>0.14105</v>
      </c>
      <c r="R435" s="9">
        <f t="shared" si="87"/>
        <v>5.371560000000001</v>
      </c>
      <c r="S435" s="9"/>
      <c r="T435" s="10">
        <f t="shared" si="80"/>
        <v>9.423464836581248</v>
      </c>
      <c r="U435" s="10">
        <f t="shared" si="83"/>
        <v>9.52816</v>
      </c>
      <c r="V435" s="11">
        <f t="shared" si="84"/>
        <v>-0.5524337059303999</v>
      </c>
      <c r="X435" s="11">
        <f t="shared" si="85"/>
        <v>0.9791131414694101</v>
      </c>
      <c r="Y435">
        <f t="shared" si="81"/>
        <v>0.13638570643069137</v>
      </c>
      <c r="Z435">
        <v>320</v>
      </c>
      <c r="AA435" t="s">
        <v>73</v>
      </c>
    </row>
    <row r="436" spans="1:27" ht="12.75">
      <c r="A436" s="3" t="s">
        <v>508</v>
      </c>
      <c r="B436">
        <v>14</v>
      </c>
      <c r="C436">
        <v>158</v>
      </c>
      <c r="D436">
        <v>4</v>
      </c>
      <c r="E436">
        <v>20</v>
      </c>
      <c r="F436">
        <v>226</v>
      </c>
      <c r="H436">
        <v>5</v>
      </c>
      <c r="I436">
        <v>229</v>
      </c>
      <c r="K436" s="7">
        <f t="shared" si="82"/>
        <v>0.6986</v>
      </c>
      <c r="L436" s="13">
        <f t="shared" si="76"/>
        <v>6.872999999999999</v>
      </c>
      <c r="M436" s="8">
        <f t="shared" si="77"/>
        <v>0.10229655772083271</v>
      </c>
      <c r="N436" s="9">
        <f t="shared" si="86"/>
        <v>1.6452</v>
      </c>
      <c r="O436" s="9"/>
      <c r="P436" s="7">
        <f t="shared" si="78"/>
        <v>3.7041399999999998</v>
      </c>
      <c r="Q436" s="9">
        <f t="shared" si="79"/>
        <v>0.14105</v>
      </c>
      <c r="R436" s="9">
        <f t="shared" si="87"/>
        <v>4.76778</v>
      </c>
      <c r="S436" s="9"/>
      <c r="T436" s="10">
        <f t="shared" si="80"/>
        <v>9.319096557720833</v>
      </c>
      <c r="U436" s="10">
        <f t="shared" si="83"/>
        <v>8.61297</v>
      </c>
      <c r="V436" s="11">
        <f t="shared" si="84"/>
        <v>3.9377868437411214</v>
      </c>
      <c r="X436" s="11">
        <f t="shared" si="85"/>
        <v>0.979890362914436</v>
      </c>
      <c r="Y436">
        <f t="shared" si="81"/>
        <v>0.12779938460187545</v>
      </c>
      <c r="Z436">
        <v>320</v>
      </c>
      <c r="AA436" t="s">
        <v>73</v>
      </c>
    </row>
    <row r="437" spans="1:27" ht="12.75">
      <c r="A437" s="3" t="s">
        <v>508</v>
      </c>
      <c r="B437">
        <v>12</v>
      </c>
      <c r="C437">
        <v>155</v>
      </c>
      <c r="D437">
        <v>4</v>
      </c>
      <c r="E437">
        <v>15</v>
      </c>
      <c r="F437">
        <v>210</v>
      </c>
      <c r="H437">
        <v>7</v>
      </c>
      <c r="I437">
        <v>232</v>
      </c>
      <c r="K437" s="7">
        <f t="shared" si="82"/>
        <v>0.5988</v>
      </c>
      <c r="L437" s="13">
        <f t="shared" si="76"/>
        <v>6.7425</v>
      </c>
      <c r="M437" s="8">
        <f t="shared" si="77"/>
        <v>0.10229655772083271</v>
      </c>
      <c r="N437" s="9">
        <f t="shared" si="86"/>
        <v>1.2339</v>
      </c>
      <c r="O437" s="9"/>
      <c r="P437" s="7">
        <f t="shared" si="78"/>
        <v>3.4418999999999995</v>
      </c>
      <c r="Q437" s="9">
        <f t="shared" si="79"/>
        <v>0.19746999999999998</v>
      </c>
      <c r="R437" s="9">
        <f t="shared" si="87"/>
        <v>4.830240000000001</v>
      </c>
      <c r="S437" s="9"/>
      <c r="T437" s="10">
        <f t="shared" si="80"/>
        <v>8.677496557720833</v>
      </c>
      <c r="U437" s="10">
        <f t="shared" si="83"/>
        <v>8.46961</v>
      </c>
      <c r="V437" s="11">
        <f t="shared" si="84"/>
        <v>1.212371061094434</v>
      </c>
      <c r="X437" s="11">
        <f t="shared" si="85"/>
        <v>0.9715459865100281</v>
      </c>
      <c r="Y437">
        <f t="shared" si="81"/>
        <v>0.11029574289377127</v>
      </c>
      <c r="Z437">
        <v>320</v>
      </c>
      <c r="AA437" t="s">
        <v>73</v>
      </c>
    </row>
    <row r="438" spans="1:27" ht="12.75">
      <c r="A438" s="3" t="s">
        <v>508</v>
      </c>
      <c r="B438">
        <v>15</v>
      </c>
      <c r="C438">
        <v>147</v>
      </c>
      <c r="D438">
        <v>4</v>
      </c>
      <c r="E438">
        <v>19</v>
      </c>
      <c r="F438">
        <v>240</v>
      </c>
      <c r="H438">
        <v>8</v>
      </c>
      <c r="I438">
        <v>232</v>
      </c>
      <c r="K438" s="7">
        <f t="shared" si="82"/>
        <v>0.7484999999999999</v>
      </c>
      <c r="L438" s="13">
        <f t="shared" si="76"/>
        <v>6.3945</v>
      </c>
      <c r="M438" s="8">
        <f t="shared" si="77"/>
        <v>0.10229655772083271</v>
      </c>
      <c r="N438" s="9">
        <f t="shared" si="86"/>
        <v>1.56294</v>
      </c>
      <c r="O438" s="9"/>
      <c r="P438" s="7">
        <f t="shared" si="78"/>
        <v>3.9335999999999998</v>
      </c>
      <c r="Q438" s="9">
        <f t="shared" si="79"/>
        <v>0.22568</v>
      </c>
      <c r="R438" s="9">
        <f t="shared" si="87"/>
        <v>4.830240000000001</v>
      </c>
      <c r="S438" s="9"/>
      <c r="T438" s="10">
        <f t="shared" si="80"/>
        <v>8.808236557720832</v>
      </c>
      <c r="U438" s="10">
        <f t="shared" si="83"/>
        <v>8.98952</v>
      </c>
      <c r="V438" s="11">
        <f t="shared" si="84"/>
        <v>-1.018574682102425</v>
      </c>
      <c r="X438" s="11">
        <f t="shared" si="85"/>
        <v>0.9659102924693891</v>
      </c>
      <c r="Y438">
        <f t="shared" si="81"/>
        <v>0.13417008141623374</v>
      </c>
      <c r="Z438">
        <v>320</v>
      </c>
      <c r="AA438" t="s">
        <v>73</v>
      </c>
    </row>
    <row r="439" spans="1:27" ht="12.75">
      <c r="A439" s="3" t="s">
        <v>501</v>
      </c>
      <c r="B439">
        <v>504</v>
      </c>
      <c r="C439">
        <v>208</v>
      </c>
      <c r="D439">
        <v>10</v>
      </c>
      <c r="E439">
        <v>125</v>
      </c>
      <c r="F439">
        <v>213</v>
      </c>
      <c r="H439">
        <v>51</v>
      </c>
      <c r="I439">
        <v>1910</v>
      </c>
      <c r="K439" s="7">
        <f t="shared" si="82"/>
        <v>25.1496</v>
      </c>
      <c r="L439" s="13">
        <f t="shared" si="76"/>
        <v>9.048</v>
      </c>
      <c r="M439" s="8">
        <f t="shared" si="77"/>
        <v>0.25574139430208176</v>
      </c>
      <c r="N439" s="9">
        <f t="shared" si="86"/>
        <v>10.2825</v>
      </c>
      <c r="O439" s="9"/>
      <c r="P439" s="7">
        <f t="shared" si="78"/>
        <v>3.4910699999999997</v>
      </c>
      <c r="Q439" s="9">
        <f t="shared" si="79"/>
        <v>1.43871</v>
      </c>
      <c r="R439" s="9">
        <f t="shared" si="87"/>
        <v>39.766200000000005</v>
      </c>
      <c r="S439" s="9"/>
      <c r="T439" s="10">
        <f t="shared" si="80"/>
        <v>44.735841394302085</v>
      </c>
      <c r="U439" s="10">
        <f t="shared" si="83"/>
        <v>44.695980000000006</v>
      </c>
      <c r="V439" s="11">
        <f t="shared" si="84"/>
        <v>0.044571824302148</v>
      </c>
      <c r="X439" s="11">
        <f t="shared" si="85"/>
        <v>0.8628063520398676</v>
      </c>
      <c r="Y439">
        <f t="shared" si="81"/>
        <v>0.3874187794034734</v>
      </c>
      <c r="Z439">
        <v>330</v>
      </c>
      <c r="AA439" t="s">
        <v>535</v>
      </c>
    </row>
    <row r="440" spans="1:27" ht="12.75">
      <c r="A440" s="3" t="s">
        <v>501</v>
      </c>
      <c r="B440">
        <v>524</v>
      </c>
      <c r="C440">
        <v>215</v>
      </c>
      <c r="D440">
        <v>11</v>
      </c>
      <c r="E440">
        <v>135</v>
      </c>
      <c r="F440">
        <v>229</v>
      </c>
      <c r="H440">
        <v>48</v>
      </c>
      <c r="I440">
        <v>1880</v>
      </c>
      <c r="K440" s="7">
        <f t="shared" si="82"/>
        <v>26.1476</v>
      </c>
      <c r="L440" s="13">
        <f t="shared" si="76"/>
        <v>9.3525</v>
      </c>
      <c r="M440" s="8">
        <f t="shared" si="77"/>
        <v>0.28131553373228996</v>
      </c>
      <c r="N440" s="9">
        <f t="shared" si="86"/>
        <v>11.1051</v>
      </c>
      <c r="O440" s="9"/>
      <c r="P440" s="7">
        <f t="shared" si="78"/>
        <v>3.7533099999999995</v>
      </c>
      <c r="Q440" s="9">
        <f t="shared" si="79"/>
        <v>1.35408</v>
      </c>
      <c r="R440" s="9">
        <f t="shared" si="87"/>
        <v>39.141600000000004</v>
      </c>
      <c r="S440" s="9"/>
      <c r="T440" s="10">
        <f t="shared" si="80"/>
        <v>46.88651553373229</v>
      </c>
      <c r="U440" s="10">
        <f t="shared" si="83"/>
        <v>44.248990000000006</v>
      </c>
      <c r="V440" s="11">
        <f t="shared" si="84"/>
        <v>2.894070229034995</v>
      </c>
      <c r="X440" s="11">
        <f t="shared" si="85"/>
        <v>0.8735282415112949</v>
      </c>
      <c r="Y440">
        <f t="shared" si="81"/>
        <v>0.4004889016866495</v>
      </c>
      <c r="Z440">
        <v>330</v>
      </c>
      <c r="AA440" t="s">
        <v>535</v>
      </c>
    </row>
    <row r="441" spans="1:27" ht="12.75">
      <c r="A441" s="3" t="s">
        <v>501</v>
      </c>
      <c r="B441">
        <v>433</v>
      </c>
      <c r="C441">
        <v>201</v>
      </c>
      <c r="D441">
        <v>11</v>
      </c>
      <c r="E441">
        <v>114</v>
      </c>
      <c r="F441">
        <v>210</v>
      </c>
      <c r="H441">
        <v>45</v>
      </c>
      <c r="I441">
        <v>1802</v>
      </c>
      <c r="K441" s="7">
        <f t="shared" si="82"/>
        <v>21.6067</v>
      </c>
      <c r="L441" s="13">
        <f t="shared" si="76"/>
        <v>8.7435</v>
      </c>
      <c r="M441" s="8">
        <f t="shared" si="77"/>
        <v>0.28131553373228996</v>
      </c>
      <c r="N441" s="9">
        <f t="shared" si="86"/>
        <v>9.37764</v>
      </c>
      <c r="O441" s="9"/>
      <c r="P441" s="7">
        <f t="shared" si="78"/>
        <v>3.4418999999999995</v>
      </c>
      <c r="Q441" s="9">
        <f t="shared" si="79"/>
        <v>1.26945</v>
      </c>
      <c r="R441" s="9">
        <f t="shared" si="87"/>
        <v>37.51764</v>
      </c>
      <c r="S441" s="9"/>
      <c r="T441" s="10">
        <f t="shared" si="80"/>
        <v>40.00915553373229</v>
      </c>
      <c r="U441" s="10">
        <f t="shared" si="83"/>
        <v>42.228989999999996</v>
      </c>
      <c r="V441" s="11">
        <f t="shared" si="84"/>
        <v>-2.6992759282943446</v>
      </c>
      <c r="X441" s="11">
        <f t="shared" si="85"/>
        <v>0.8732191811603972</v>
      </c>
      <c r="Y441">
        <f t="shared" si="81"/>
        <v>0.3654450941862522</v>
      </c>
      <c r="Z441">
        <v>330</v>
      </c>
      <c r="AA441" t="s">
        <v>535</v>
      </c>
    </row>
    <row r="442" spans="1:27" ht="12.75">
      <c r="A442" s="3" t="s">
        <v>501</v>
      </c>
      <c r="B442">
        <v>41</v>
      </c>
      <c r="C442">
        <v>143</v>
      </c>
      <c r="D442">
        <v>3</v>
      </c>
      <c r="E442">
        <v>7</v>
      </c>
      <c r="F442">
        <v>371</v>
      </c>
      <c r="H442">
        <v>15</v>
      </c>
      <c r="I442">
        <v>131</v>
      </c>
      <c r="K442" s="7">
        <f t="shared" si="82"/>
        <v>2.0459</v>
      </c>
      <c r="L442" s="13">
        <f t="shared" si="76"/>
        <v>6.2204999999999995</v>
      </c>
      <c r="M442" s="8">
        <f t="shared" si="77"/>
        <v>0.07672241829062454</v>
      </c>
      <c r="N442" s="9">
        <f t="shared" si="86"/>
        <v>0.57582</v>
      </c>
      <c r="O442" s="9"/>
      <c r="P442" s="7">
        <f t="shared" si="78"/>
        <v>6.08069</v>
      </c>
      <c r="Q442" s="9">
        <f t="shared" si="79"/>
        <v>0.42314999999999997</v>
      </c>
      <c r="R442" s="9">
        <f t="shared" si="87"/>
        <v>2.7274200000000004</v>
      </c>
      <c r="S442" s="9"/>
      <c r="T442" s="10">
        <f t="shared" si="80"/>
        <v>8.918942418290623</v>
      </c>
      <c r="U442" s="10">
        <f t="shared" si="83"/>
        <v>9.231259999999999</v>
      </c>
      <c r="V442" s="11">
        <f t="shared" si="84"/>
        <v>-1.7207388353677098</v>
      </c>
      <c r="X442" s="11">
        <f t="shared" si="85"/>
        <v>0.9363076019958908</v>
      </c>
      <c r="Y442">
        <f t="shared" si="81"/>
        <v>0.42861153243444816</v>
      </c>
      <c r="Z442">
        <v>330</v>
      </c>
      <c r="AA442" t="s">
        <v>535</v>
      </c>
    </row>
    <row r="443" spans="1:27" ht="12.75">
      <c r="A443" s="3" t="s">
        <v>501</v>
      </c>
      <c r="B443">
        <v>327</v>
      </c>
      <c r="C443">
        <v>138</v>
      </c>
      <c r="D443">
        <v>25</v>
      </c>
      <c r="E443">
        <v>80</v>
      </c>
      <c r="F443">
        <v>245</v>
      </c>
      <c r="H443">
        <v>38</v>
      </c>
      <c r="I443">
        <v>1330</v>
      </c>
      <c r="K443" s="7">
        <f t="shared" si="82"/>
        <v>16.3173</v>
      </c>
      <c r="L443" s="13">
        <f t="shared" si="76"/>
        <v>6.002999999999999</v>
      </c>
      <c r="M443" s="8">
        <f t="shared" si="77"/>
        <v>0.6393534857552045</v>
      </c>
      <c r="N443" s="9">
        <f t="shared" si="86"/>
        <v>6.5808</v>
      </c>
      <c r="O443" s="9"/>
      <c r="P443" s="7">
        <f t="shared" si="78"/>
        <v>4.015549999999999</v>
      </c>
      <c r="Q443" s="9">
        <f t="shared" si="79"/>
        <v>1.07198</v>
      </c>
      <c r="R443" s="9">
        <f t="shared" si="87"/>
        <v>27.690600000000003</v>
      </c>
      <c r="S443" s="9"/>
      <c r="T443" s="10">
        <f t="shared" si="80"/>
        <v>29.540453485755204</v>
      </c>
      <c r="U443" s="10">
        <f t="shared" si="83"/>
        <v>32.778130000000004</v>
      </c>
      <c r="V443" s="11">
        <f t="shared" si="84"/>
        <v>-5.195362816590445</v>
      </c>
      <c r="X443" s="11">
        <f t="shared" si="85"/>
        <v>0.8484829639094386</v>
      </c>
      <c r="Y443">
        <f t="shared" si="81"/>
        <v>0.37078115520167965</v>
      </c>
      <c r="Z443">
        <v>330</v>
      </c>
      <c r="AA443" t="s">
        <v>535</v>
      </c>
    </row>
    <row r="444" spans="1:27" ht="12.75">
      <c r="A444" s="3" t="s">
        <v>528</v>
      </c>
      <c r="B444">
        <v>74</v>
      </c>
      <c r="C444">
        <v>76</v>
      </c>
      <c r="D444">
        <v>3</v>
      </c>
      <c r="E444">
        <v>24</v>
      </c>
      <c r="F444">
        <v>365</v>
      </c>
      <c r="H444">
        <v>22</v>
      </c>
      <c r="I444">
        <v>103</v>
      </c>
      <c r="K444" s="7">
        <f t="shared" si="82"/>
        <v>3.6926</v>
      </c>
      <c r="L444" s="13">
        <f t="shared" si="76"/>
        <v>3.3059999999999996</v>
      </c>
      <c r="M444" s="8">
        <f t="shared" si="77"/>
        <v>0.07672241829062454</v>
      </c>
      <c r="N444" s="9">
        <f t="shared" si="86"/>
        <v>1.97424</v>
      </c>
      <c r="O444" s="9"/>
      <c r="P444" s="7">
        <f t="shared" si="78"/>
        <v>5.982349999999999</v>
      </c>
      <c r="Q444" s="9">
        <f t="shared" si="79"/>
        <v>0.62062</v>
      </c>
      <c r="R444" s="9">
        <f t="shared" si="87"/>
        <v>2.14446</v>
      </c>
      <c r="S444" s="9"/>
      <c r="T444" s="10">
        <f t="shared" si="80"/>
        <v>9.049562418290623</v>
      </c>
      <c r="U444" s="10">
        <f t="shared" si="83"/>
        <v>8.74743</v>
      </c>
      <c r="V444" s="11">
        <f t="shared" si="84"/>
        <v>1.6976599820321954</v>
      </c>
      <c r="X444" s="11">
        <f t="shared" si="85"/>
        <v>0.8419454900143125</v>
      </c>
      <c r="Y444">
        <f t="shared" si="81"/>
        <v>0.6326129935275635</v>
      </c>
      <c r="Z444">
        <v>336</v>
      </c>
      <c r="AA444" t="s">
        <v>257</v>
      </c>
    </row>
    <row r="445" spans="1:27" ht="12.75">
      <c r="A445" s="3" t="s">
        <v>528</v>
      </c>
      <c r="B445">
        <v>5</v>
      </c>
      <c r="C445">
        <v>101</v>
      </c>
      <c r="D445">
        <v>1</v>
      </c>
      <c r="E445">
        <v>1</v>
      </c>
      <c r="F445">
        <v>253</v>
      </c>
      <c r="H445">
        <v>1</v>
      </c>
      <c r="I445">
        <v>2</v>
      </c>
      <c r="K445" s="7">
        <f t="shared" si="82"/>
        <v>0.2495</v>
      </c>
      <c r="L445" s="13">
        <f t="shared" si="76"/>
        <v>4.3934999999999995</v>
      </c>
      <c r="M445" s="8">
        <f t="shared" si="77"/>
        <v>0.025574139430208177</v>
      </c>
      <c r="N445" s="9">
        <f t="shared" si="86"/>
        <v>0.08226</v>
      </c>
      <c r="O445" s="9"/>
      <c r="P445" s="7">
        <f t="shared" si="78"/>
        <v>4.146669999999999</v>
      </c>
      <c r="Q445" s="9">
        <f t="shared" si="79"/>
        <v>0.02821</v>
      </c>
      <c r="R445" s="9">
        <f t="shared" si="87"/>
        <v>0.04164</v>
      </c>
      <c r="S445" s="9"/>
      <c r="T445" s="10">
        <f t="shared" si="80"/>
        <v>4.750834139430208</v>
      </c>
      <c r="U445" s="10">
        <f t="shared" si="83"/>
        <v>4.216519999999999</v>
      </c>
      <c r="V445" s="11">
        <f t="shared" si="84"/>
        <v>5.958436915977088</v>
      </c>
      <c r="X445" s="11">
        <f t="shared" si="85"/>
        <v>0.9936201152947616</v>
      </c>
      <c r="Y445">
        <f t="shared" si="81"/>
        <v>0.856976025279934</v>
      </c>
      <c r="Z445">
        <v>336</v>
      </c>
      <c r="AA445" t="s">
        <v>257</v>
      </c>
    </row>
    <row r="446" spans="1:27" ht="12.75">
      <c r="A446" s="3" t="s">
        <v>513</v>
      </c>
      <c r="B446">
        <v>4</v>
      </c>
      <c r="C446">
        <v>89</v>
      </c>
      <c r="D446">
        <v>4.6</v>
      </c>
      <c r="E446">
        <v>17.7999992370605</v>
      </c>
      <c r="F446">
        <v>386</v>
      </c>
      <c r="H446">
        <v>19</v>
      </c>
      <c r="I446">
        <v>90.5</v>
      </c>
      <c r="K446" s="7">
        <f t="shared" si="82"/>
        <v>0.1996</v>
      </c>
      <c r="L446" s="13">
        <f t="shared" si="76"/>
        <v>3.8714999999999997</v>
      </c>
      <c r="M446" s="8">
        <f t="shared" si="77"/>
        <v>0.1176410413789576</v>
      </c>
      <c r="N446" s="9">
        <f t="shared" si="86"/>
        <v>1.4642279372405969</v>
      </c>
      <c r="O446" s="9"/>
      <c r="P446" s="7">
        <f t="shared" si="78"/>
        <v>6.32654</v>
      </c>
      <c r="Q446" s="9">
        <f t="shared" si="79"/>
        <v>0.53599</v>
      </c>
      <c r="R446" s="9">
        <f t="shared" si="87"/>
        <v>1.8842100000000002</v>
      </c>
      <c r="S446" s="9"/>
      <c r="T446" s="10">
        <f t="shared" si="80"/>
        <v>5.652968978619555</v>
      </c>
      <c r="U446" s="10">
        <f t="shared" si="83"/>
        <v>8.746739999999999</v>
      </c>
      <c r="V446" s="11">
        <f t="shared" si="84"/>
        <v>-21.484955188844605</v>
      </c>
      <c r="X446" s="11">
        <f t="shared" si="85"/>
        <v>0.8783911024188371</v>
      </c>
      <c r="Y446">
        <f t="shared" si="81"/>
        <v>0.09578608414394786</v>
      </c>
      <c r="Z446">
        <v>400</v>
      </c>
      <c r="AA446" t="s">
        <v>254</v>
      </c>
    </row>
    <row r="447" spans="1:27" ht="12.75">
      <c r="A447" s="3" t="s">
        <v>513</v>
      </c>
      <c r="B447">
        <v>30</v>
      </c>
      <c r="C447">
        <v>200</v>
      </c>
      <c r="D447">
        <v>3.3</v>
      </c>
      <c r="E447">
        <v>10</v>
      </c>
      <c r="F447">
        <v>460</v>
      </c>
      <c r="H447">
        <v>65</v>
      </c>
      <c r="I447">
        <v>50</v>
      </c>
      <c r="K447" s="7">
        <f t="shared" si="82"/>
        <v>1.4969999999999999</v>
      </c>
      <c r="L447" s="13">
        <f t="shared" si="76"/>
        <v>8.7</v>
      </c>
      <c r="M447" s="8">
        <f t="shared" si="77"/>
        <v>0.08439466011968698</v>
      </c>
      <c r="N447" s="9">
        <f t="shared" si="86"/>
        <v>0.8226</v>
      </c>
      <c r="O447" s="9"/>
      <c r="P447" s="7">
        <f t="shared" si="78"/>
        <v>7.5394</v>
      </c>
      <c r="Q447" s="9">
        <f t="shared" si="79"/>
        <v>1.83365</v>
      </c>
      <c r="R447" s="9">
        <f t="shared" si="87"/>
        <v>1.0410000000000001</v>
      </c>
      <c r="S447" s="9"/>
      <c r="T447" s="10">
        <f t="shared" si="80"/>
        <v>11.103994660119685</v>
      </c>
      <c r="U447" s="10">
        <f t="shared" si="83"/>
        <v>10.41405</v>
      </c>
      <c r="V447" s="11">
        <f t="shared" si="84"/>
        <v>3.2063538812073835</v>
      </c>
      <c r="X447" s="11">
        <f t="shared" si="85"/>
        <v>0.8259245370787903</v>
      </c>
      <c r="Y447">
        <f t="shared" si="81"/>
        <v>0.5898345153664302</v>
      </c>
      <c r="Z447">
        <v>400</v>
      </c>
      <c r="AA447" t="s">
        <v>254</v>
      </c>
    </row>
    <row r="448" spans="1:27" ht="12.75">
      <c r="A448" s="3" t="s">
        <v>510</v>
      </c>
      <c r="B448">
        <v>6</v>
      </c>
      <c r="C448">
        <v>77</v>
      </c>
      <c r="D448">
        <v>1</v>
      </c>
      <c r="E448">
        <v>2</v>
      </c>
      <c r="F448">
        <v>192</v>
      </c>
      <c r="H448">
        <v>1</v>
      </c>
      <c r="I448">
        <v>6</v>
      </c>
      <c r="K448" s="7">
        <f t="shared" si="82"/>
        <v>0.2994</v>
      </c>
      <c r="L448" s="13">
        <f t="shared" si="76"/>
        <v>3.3495</v>
      </c>
      <c r="M448" s="8">
        <f t="shared" si="77"/>
        <v>0.025574139430208177</v>
      </c>
      <c r="N448" s="9">
        <f t="shared" si="86"/>
        <v>0.16452</v>
      </c>
      <c r="O448" s="9"/>
      <c r="P448" s="7">
        <f t="shared" si="78"/>
        <v>3.1468799999999995</v>
      </c>
      <c r="Q448" s="9">
        <f t="shared" si="79"/>
        <v>0.02821</v>
      </c>
      <c r="R448" s="9">
        <f t="shared" si="87"/>
        <v>0.12492</v>
      </c>
      <c r="S448" s="9"/>
      <c r="T448" s="10">
        <f t="shared" si="80"/>
        <v>3.838994139430208</v>
      </c>
      <c r="U448" s="10">
        <f t="shared" si="83"/>
        <v>3.3000099999999994</v>
      </c>
      <c r="V448" s="11">
        <f t="shared" si="84"/>
        <v>7.549850495999669</v>
      </c>
      <c r="X448" s="11">
        <f t="shared" si="85"/>
        <v>0.9916481876774501</v>
      </c>
      <c r="Y448">
        <f t="shared" si="81"/>
        <v>0.7055995475113122</v>
      </c>
      <c r="Z448">
        <v>476</v>
      </c>
      <c r="AA448" t="s">
        <v>257</v>
      </c>
    </row>
    <row r="449" spans="1:27" ht="12.75">
      <c r="A449" s="3" t="s">
        <v>510</v>
      </c>
      <c r="B449">
        <v>6</v>
      </c>
      <c r="C449">
        <v>78</v>
      </c>
      <c r="D449">
        <v>1</v>
      </c>
      <c r="E449">
        <v>2</v>
      </c>
      <c r="F449">
        <v>200</v>
      </c>
      <c r="H449">
        <v>1</v>
      </c>
      <c r="I449">
        <v>6</v>
      </c>
      <c r="K449" s="7">
        <f t="shared" si="82"/>
        <v>0.2994</v>
      </c>
      <c r="L449" s="13">
        <f t="shared" si="76"/>
        <v>3.393</v>
      </c>
      <c r="M449" s="8">
        <f t="shared" si="77"/>
        <v>0.025574139430208177</v>
      </c>
      <c r="N449" s="9">
        <f t="shared" si="86"/>
        <v>0.16452</v>
      </c>
      <c r="O449" s="9"/>
      <c r="P449" s="7">
        <f t="shared" si="78"/>
        <v>3.2779999999999996</v>
      </c>
      <c r="Q449" s="9">
        <f t="shared" si="79"/>
        <v>0.02821</v>
      </c>
      <c r="R449" s="9">
        <f t="shared" si="87"/>
        <v>0.12492</v>
      </c>
      <c r="S449" s="9"/>
      <c r="T449" s="10">
        <f t="shared" si="80"/>
        <v>3.8824941394302077</v>
      </c>
      <c r="U449" s="10">
        <f t="shared" si="83"/>
        <v>3.4311299999999996</v>
      </c>
      <c r="V449" s="11">
        <f t="shared" si="84"/>
        <v>6.171552308748713</v>
      </c>
      <c r="X449" s="11">
        <f t="shared" si="85"/>
        <v>0.9917543792985523</v>
      </c>
      <c r="Y449">
        <f t="shared" si="81"/>
        <v>0.7055995475113122</v>
      </c>
      <c r="Z449">
        <v>476</v>
      </c>
      <c r="AA449" t="s">
        <v>257</v>
      </c>
    </row>
    <row r="450" spans="1:27" ht="12.75">
      <c r="A450" s="3" t="s">
        <v>510</v>
      </c>
      <c r="B450">
        <v>4</v>
      </c>
      <c r="C450">
        <v>68</v>
      </c>
      <c r="D450">
        <v>1</v>
      </c>
      <c r="E450">
        <v>2</v>
      </c>
      <c r="F450">
        <v>210</v>
      </c>
      <c r="H450">
        <v>1</v>
      </c>
      <c r="I450">
        <v>4</v>
      </c>
      <c r="K450" s="7">
        <f t="shared" si="82"/>
        <v>0.1996</v>
      </c>
      <c r="L450" s="13">
        <f aca="true" t="shared" si="88" ref="L450:L494">N(C450)*0.0435</f>
        <v>2.9579999999999997</v>
      </c>
      <c r="M450" s="8">
        <f aca="true" t="shared" si="89" ref="M450:M494">D450*(1/39.102)</f>
        <v>0.025574139430208177</v>
      </c>
      <c r="N450" s="9">
        <f t="shared" si="86"/>
        <v>0.16452</v>
      </c>
      <c r="O450" s="9"/>
      <c r="P450" s="7">
        <f aca="true" t="shared" si="90" ref="P450:P494">(N(F450)*0.01639)</f>
        <v>3.4418999999999995</v>
      </c>
      <c r="Q450" s="9">
        <f aca="true" t="shared" si="91" ref="Q450:Q494">N(H450)*0.02821</f>
        <v>0.02821</v>
      </c>
      <c r="R450" s="9">
        <f t="shared" si="87"/>
        <v>0.08328</v>
      </c>
      <c r="S450" s="9"/>
      <c r="T450" s="10">
        <f aca="true" t="shared" si="92" ref="T450:T494">SUM(K450:N450)</f>
        <v>3.3476941394302075</v>
      </c>
      <c r="U450" s="10">
        <f t="shared" si="83"/>
        <v>3.5533899999999994</v>
      </c>
      <c r="V450" s="11">
        <f t="shared" si="84"/>
        <v>-2.9806311068506295</v>
      </c>
      <c r="X450" s="11">
        <f t="shared" si="85"/>
        <v>0.9905532430739968</v>
      </c>
      <c r="Y450">
        <f aca="true" t="shared" si="93" ref="Y450:Y494">K450/(K450+R450)</f>
        <v>0.7055995475113122</v>
      </c>
      <c r="Z450">
        <v>476</v>
      </c>
      <c r="AA450" t="s">
        <v>257</v>
      </c>
    </row>
    <row r="451" spans="1:27" ht="12.75">
      <c r="A451" s="3" t="s">
        <v>510</v>
      </c>
      <c r="B451">
        <v>5</v>
      </c>
      <c r="C451">
        <v>69</v>
      </c>
      <c r="D451">
        <v>1</v>
      </c>
      <c r="E451">
        <v>2</v>
      </c>
      <c r="F451">
        <v>204</v>
      </c>
      <c r="H451">
        <v>1</v>
      </c>
      <c r="I451">
        <v>5</v>
      </c>
      <c r="K451" s="7">
        <f aca="true" t="shared" si="94" ref="K451:K494">B451*0.0499</f>
        <v>0.2495</v>
      </c>
      <c r="L451" s="13">
        <f t="shared" si="88"/>
        <v>3.0014999999999996</v>
      </c>
      <c r="M451" s="8">
        <f t="shared" si="89"/>
        <v>0.025574139430208177</v>
      </c>
      <c r="N451" s="9">
        <f t="shared" si="86"/>
        <v>0.16452</v>
      </c>
      <c r="O451" s="9"/>
      <c r="P451" s="7">
        <f t="shared" si="90"/>
        <v>3.3435599999999996</v>
      </c>
      <c r="Q451" s="9">
        <f t="shared" si="91"/>
        <v>0.02821</v>
      </c>
      <c r="R451" s="9">
        <f t="shared" si="87"/>
        <v>0.10410000000000001</v>
      </c>
      <c r="S451" s="9"/>
      <c r="T451" s="10">
        <f t="shared" si="92"/>
        <v>3.4410941394302075</v>
      </c>
      <c r="U451" s="10">
        <f aca="true" t="shared" si="95" ref="U451:U494">SUM(P451:R451)</f>
        <v>3.4758699999999996</v>
      </c>
      <c r="V451" s="11">
        <f aca="true" t="shared" si="96" ref="V451:V494">+((T451-U451)/(T451+U451))*100</f>
        <v>-0.5027619034708021</v>
      </c>
      <c r="X451" s="11">
        <f aca="true" t="shared" si="97" ref="X451:X494">+L451/(L451+Q451)</f>
        <v>0.9906888778133881</v>
      </c>
      <c r="Y451">
        <f t="shared" si="93"/>
        <v>0.7055995475113122</v>
      </c>
      <c r="Z451">
        <v>476</v>
      </c>
      <c r="AA451" t="s">
        <v>257</v>
      </c>
    </row>
    <row r="452" spans="1:27" ht="12.75">
      <c r="A452" s="3" t="s">
        <v>510</v>
      </c>
      <c r="B452">
        <v>5</v>
      </c>
      <c r="C452">
        <v>78</v>
      </c>
      <c r="D452">
        <v>1</v>
      </c>
      <c r="E452">
        <v>2</v>
      </c>
      <c r="F452">
        <v>216</v>
      </c>
      <c r="H452">
        <v>1</v>
      </c>
      <c r="I452">
        <v>7</v>
      </c>
      <c r="K452" s="7">
        <f t="shared" si="94"/>
        <v>0.2495</v>
      </c>
      <c r="L452" s="13">
        <f t="shared" si="88"/>
        <v>3.393</v>
      </c>
      <c r="M452" s="8">
        <f t="shared" si="89"/>
        <v>0.025574139430208177</v>
      </c>
      <c r="N452" s="9">
        <f t="shared" si="86"/>
        <v>0.16452</v>
      </c>
      <c r="O452" s="9"/>
      <c r="P452" s="7">
        <f t="shared" si="90"/>
        <v>3.54024</v>
      </c>
      <c r="Q452" s="9">
        <f t="shared" si="91"/>
        <v>0.02821</v>
      </c>
      <c r="R452" s="9">
        <f t="shared" si="87"/>
        <v>0.14574</v>
      </c>
      <c r="S452" s="9"/>
      <c r="T452" s="10">
        <f t="shared" si="92"/>
        <v>3.8325941394302077</v>
      </c>
      <c r="U452" s="10">
        <f t="shared" si="95"/>
        <v>3.71419</v>
      </c>
      <c r="V452" s="11">
        <f t="shared" si="96"/>
        <v>1.5689350224233054</v>
      </c>
      <c r="X452" s="11">
        <f t="shared" si="97"/>
        <v>0.9917543792985523</v>
      </c>
      <c r="Y452">
        <f t="shared" si="93"/>
        <v>0.631262018014371</v>
      </c>
      <c r="Z452">
        <v>476</v>
      </c>
      <c r="AA452" t="s">
        <v>257</v>
      </c>
    </row>
    <row r="453" spans="1:27" ht="12.75">
      <c r="A453" s="3" t="s">
        <v>510</v>
      </c>
      <c r="B453">
        <v>5</v>
      </c>
      <c r="C453">
        <v>75</v>
      </c>
      <c r="D453">
        <v>1</v>
      </c>
      <c r="E453">
        <v>2</v>
      </c>
      <c r="F453">
        <v>219</v>
      </c>
      <c r="H453">
        <v>1</v>
      </c>
      <c r="I453">
        <v>9</v>
      </c>
      <c r="K453" s="7">
        <f t="shared" si="94"/>
        <v>0.2495</v>
      </c>
      <c r="L453" s="13">
        <f t="shared" si="88"/>
        <v>3.2624999999999997</v>
      </c>
      <c r="M453" s="8">
        <f t="shared" si="89"/>
        <v>0.025574139430208177</v>
      </c>
      <c r="N453" s="9">
        <f t="shared" si="86"/>
        <v>0.16452</v>
      </c>
      <c r="O453" s="9"/>
      <c r="P453" s="7">
        <f t="shared" si="90"/>
        <v>3.5894099999999995</v>
      </c>
      <c r="Q453" s="9">
        <f t="shared" si="91"/>
        <v>0.02821</v>
      </c>
      <c r="R453" s="9">
        <f t="shared" si="87"/>
        <v>0.18738000000000002</v>
      </c>
      <c r="S453" s="9"/>
      <c r="T453" s="10">
        <f t="shared" si="92"/>
        <v>3.7020941394302076</v>
      </c>
      <c r="U453" s="10">
        <f t="shared" si="95"/>
        <v>3.8049999999999997</v>
      </c>
      <c r="V453" s="11">
        <f t="shared" si="96"/>
        <v>-1.3707815388818707</v>
      </c>
      <c r="X453" s="11">
        <f t="shared" si="97"/>
        <v>0.9914273819327744</v>
      </c>
      <c r="Y453">
        <f t="shared" si="93"/>
        <v>0.5710950375389122</v>
      </c>
      <c r="Z453">
        <v>476</v>
      </c>
      <c r="AA453" t="s">
        <v>257</v>
      </c>
    </row>
    <row r="454" spans="1:27" ht="12.75">
      <c r="A454" s="3" t="s">
        <v>499</v>
      </c>
      <c r="B454">
        <v>87</v>
      </c>
      <c r="C454">
        <v>58</v>
      </c>
      <c r="D454">
        <v>5</v>
      </c>
      <c r="E454">
        <v>14</v>
      </c>
      <c r="F454">
        <v>309</v>
      </c>
      <c r="H454">
        <v>18</v>
      </c>
      <c r="I454">
        <v>97</v>
      </c>
      <c r="K454" s="7">
        <f t="shared" si="94"/>
        <v>4.3413</v>
      </c>
      <c r="L454" s="13">
        <f t="shared" si="88"/>
        <v>2.5229999999999997</v>
      </c>
      <c r="M454" s="8">
        <f t="shared" si="89"/>
        <v>0.12787069715104088</v>
      </c>
      <c r="N454" s="9">
        <f t="shared" si="86"/>
        <v>1.15164</v>
      </c>
      <c r="O454" s="9"/>
      <c r="P454" s="7">
        <f t="shared" si="90"/>
        <v>5.064509999999999</v>
      </c>
      <c r="Q454" s="9">
        <f t="shared" si="91"/>
        <v>0.50778</v>
      </c>
      <c r="R454" s="9">
        <f t="shared" si="87"/>
        <v>2.01954</v>
      </c>
      <c r="S454" s="9"/>
      <c r="T454" s="10">
        <f t="shared" si="92"/>
        <v>8.143810697151041</v>
      </c>
      <c r="U454" s="10">
        <f t="shared" si="95"/>
        <v>7.59183</v>
      </c>
      <c r="V454" s="11">
        <f t="shared" si="96"/>
        <v>3.507837448595138</v>
      </c>
      <c r="X454" s="11">
        <f t="shared" si="97"/>
        <v>0.8324589709579713</v>
      </c>
      <c r="Y454">
        <f t="shared" si="93"/>
        <v>0.682504197558813</v>
      </c>
      <c r="Z454">
        <v>478</v>
      </c>
      <c r="AA454" t="s">
        <v>535</v>
      </c>
    </row>
    <row r="455" spans="1:27" ht="12.75">
      <c r="A455" s="3" t="s">
        <v>499</v>
      </c>
      <c r="B455">
        <v>87</v>
      </c>
      <c r="C455">
        <v>59</v>
      </c>
      <c r="D455">
        <v>5</v>
      </c>
      <c r="E455">
        <v>15</v>
      </c>
      <c r="F455">
        <v>317</v>
      </c>
      <c r="H455">
        <v>16</v>
      </c>
      <c r="I455">
        <v>93</v>
      </c>
      <c r="K455" s="7">
        <f t="shared" si="94"/>
        <v>4.3413</v>
      </c>
      <c r="L455" s="13">
        <f t="shared" si="88"/>
        <v>2.5665</v>
      </c>
      <c r="M455" s="8">
        <f t="shared" si="89"/>
        <v>0.12787069715104088</v>
      </c>
      <c r="N455" s="9">
        <f t="shared" si="86"/>
        <v>1.2339</v>
      </c>
      <c r="O455" s="9"/>
      <c r="P455" s="7">
        <f t="shared" si="90"/>
        <v>5.1956299999999995</v>
      </c>
      <c r="Q455" s="9">
        <f t="shared" si="91"/>
        <v>0.45136</v>
      </c>
      <c r="R455" s="9">
        <f t="shared" si="87"/>
        <v>1.93626</v>
      </c>
      <c r="S455" s="9"/>
      <c r="T455" s="10">
        <f t="shared" si="92"/>
        <v>8.26957069715104</v>
      </c>
      <c r="U455" s="10">
        <f t="shared" si="95"/>
        <v>7.58325</v>
      </c>
      <c r="V455" s="11">
        <f t="shared" si="96"/>
        <v>4.329328579830478</v>
      </c>
      <c r="X455" s="11">
        <f t="shared" si="97"/>
        <v>0.8504370646749684</v>
      </c>
      <c r="Y455">
        <f t="shared" si="93"/>
        <v>0.6915585036224265</v>
      </c>
      <c r="Z455">
        <v>478</v>
      </c>
      <c r="AA455" t="s">
        <v>535</v>
      </c>
    </row>
    <row r="456" spans="1:27" ht="12.75">
      <c r="A456" s="3" t="s">
        <v>499</v>
      </c>
      <c r="B456">
        <v>78</v>
      </c>
      <c r="C456">
        <v>59</v>
      </c>
      <c r="D456">
        <v>5</v>
      </c>
      <c r="E456">
        <v>13</v>
      </c>
      <c r="F456">
        <v>328</v>
      </c>
      <c r="H456">
        <v>17</v>
      </c>
      <c r="I456">
        <v>98</v>
      </c>
      <c r="K456" s="7">
        <f t="shared" si="94"/>
        <v>3.8922</v>
      </c>
      <c r="L456" s="13">
        <f t="shared" si="88"/>
        <v>2.5665</v>
      </c>
      <c r="M456" s="8">
        <f t="shared" si="89"/>
        <v>0.12787069715104088</v>
      </c>
      <c r="N456" s="9">
        <f t="shared" si="86"/>
        <v>1.06938</v>
      </c>
      <c r="O456" s="9"/>
      <c r="P456" s="7">
        <f t="shared" si="90"/>
        <v>5.37592</v>
      </c>
      <c r="Q456" s="9">
        <f t="shared" si="91"/>
        <v>0.47957</v>
      </c>
      <c r="R456" s="9">
        <f t="shared" si="87"/>
        <v>2.04036</v>
      </c>
      <c r="S456" s="9"/>
      <c r="T456" s="10">
        <f t="shared" si="92"/>
        <v>7.655950697151041</v>
      </c>
      <c r="U456" s="10">
        <f t="shared" si="95"/>
        <v>7.895849999999999</v>
      </c>
      <c r="V456" s="11">
        <f t="shared" si="96"/>
        <v>-1.5425821583021329</v>
      </c>
      <c r="X456" s="11">
        <f t="shared" si="97"/>
        <v>0.8425610704941121</v>
      </c>
      <c r="Y456">
        <f t="shared" si="93"/>
        <v>0.6560742748493061</v>
      </c>
      <c r="Z456">
        <v>478</v>
      </c>
      <c r="AA456" t="s">
        <v>535</v>
      </c>
    </row>
    <row r="457" spans="1:27" ht="12.75">
      <c r="A457" s="3" t="s">
        <v>499</v>
      </c>
      <c r="B457">
        <v>75</v>
      </c>
      <c r="C457">
        <v>54</v>
      </c>
      <c r="D457">
        <v>6</v>
      </c>
      <c r="E457">
        <v>14</v>
      </c>
      <c r="F457">
        <v>313</v>
      </c>
      <c r="H457">
        <v>15</v>
      </c>
      <c r="I457">
        <v>88</v>
      </c>
      <c r="K457" s="7">
        <f t="shared" si="94"/>
        <v>3.7425</v>
      </c>
      <c r="L457" s="13">
        <f t="shared" si="88"/>
        <v>2.3489999999999998</v>
      </c>
      <c r="M457" s="8">
        <f t="shared" si="89"/>
        <v>0.15344483658124908</v>
      </c>
      <c r="N457" s="9">
        <f t="shared" si="86"/>
        <v>1.15164</v>
      </c>
      <c r="O457" s="9"/>
      <c r="P457" s="7">
        <f t="shared" si="90"/>
        <v>5.13007</v>
      </c>
      <c r="Q457" s="9">
        <f t="shared" si="91"/>
        <v>0.42314999999999997</v>
      </c>
      <c r="R457" s="9">
        <f t="shared" si="87"/>
        <v>1.8321600000000002</v>
      </c>
      <c r="S457" s="9"/>
      <c r="T457" s="10">
        <f t="shared" si="92"/>
        <v>7.396584836581249</v>
      </c>
      <c r="U457" s="10">
        <f t="shared" si="95"/>
        <v>7.38538</v>
      </c>
      <c r="V457" s="11">
        <f t="shared" si="96"/>
        <v>0.07580072544565232</v>
      </c>
      <c r="X457" s="11">
        <f t="shared" si="97"/>
        <v>0.8473567447648936</v>
      </c>
      <c r="Y457">
        <f t="shared" si="93"/>
        <v>0.6713413912238594</v>
      </c>
      <c r="Z457">
        <v>478</v>
      </c>
      <c r="AA457" t="s">
        <v>535</v>
      </c>
    </row>
    <row r="458" spans="1:27" ht="12.75">
      <c r="A458" s="3" t="s">
        <v>499</v>
      </c>
      <c r="B458">
        <v>85</v>
      </c>
      <c r="C458">
        <v>58</v>
      </c>
      <c r="D458">
        <v>5</v>
      </c>
      <c r="E458">
        <v>14</v>
      </c>
      <c r="F458">
        <v>359</v>
      </c>
      <c r="H458">
        <v>18</v>
      </c>
      <c r="I458">
        <v>104</v>
      </c>
      <c r="K458" s="7">
        <f t="shared" si="94"/>
        <v>4.2415</v>
      </c>
      <c r="L458" s="13">
        <f t="shared" si="88"/>
        <v>2.5229999999999997</v>
      </c>
      <c r="M458" s="8">
        <f t="shared" si="89"/>
        <v>0.12787069715104088</v>
      </c>
      <c r="N458" s="9">
        <f t="shared" si="86"/>
        <v>1.15164</v>
      </c>
      <c r="O458" s="9"/>
      <c r="P458" s="7">
        <f t="shared" si="90"/>
        <v>5.884009999999999</v>
      </c>
      <c r="Q458" s="9">
        <f t="shared" si="91"/>
        <v>0.50778</v>
      </c>
      <c r="R458" s="9">
        <f t="shared" si="87"/>
        <v>2.16528</v>
      </c>
      <c r="S458" s="9"/>
      <c r="T458" s="10">
        <f t="shared" si="92"/>
        <v>8.044010697151041</v>
      </c>
      <c r="U458" s="10">
        <f t="shared" si="95"/>
        <v>8.55707</v>
      </c>
      <c r="V458" s="11">
        <f t="shared" si="96"/>
        <v>-3.090517492255827</v>
      </c>
      <c r="X458" s="11">
        <f t="shared" si="97"/>
        <v>0.8324589709579713</v>
      </c>
      <c r="Y458">
        <f t="shared" si="93"/>
        <v>0.662033033754866</v>
      </c>
      <c r="Z458">
        <v>478</v>
      </c>
      <c r="AA458" t="s">
        <v>535</v>
      </c>
    </row>
    <row r="459" spans="1:27" ht="12.75">
      <c r="A459" s="3" t="s">
        <v>498</v>
      </c>
      <c r="B459">
        <v>6.40000009536743</v>
      </c>
      <c r="C459">
        <v>170</v>
      </c>
      <c r="D459">
        <v>1.2</v>
      </c>
      <c r="E459">
        <v>3.20000004768372</v>
      </c>
      <c r="F459">
        <v>348</v>
      </c>
      <c r="H459">
        <v>10</v>
      </c>
      <c r="I459">
        <v>83</v>
      </c>
      <c r="K459" s="7">
        <f t="shared" si="94"/>
        <v>0.31936000475883475</v>
      </c>
      <c r="L459" s="13">
        <f t="shared" si="88"/>
        <v>7.395</v>
      </c>
      <c r="M459" s="8">
        <f t="shared" si="89"/>
        <v>0.030688967316249812</v>
      </c>
      <c r="N459" s="9">
        <f t="shared" si="86"/>
        <v>0.26323200392246277</v>
      </c>
      <c r="O459" s="9"/>
      <c r="P459" s="7">
        <f t="shared" si="90"/>
        <v>5.70372</v>
      </c>
      <c r="Q459" s="9">
        <f t="shared" si="91"/>
        <v>0.2821</v>
      </c>
      <c r="R459" s="9">
        <f t="shared" si="87"/>
        <v>1.7280600000000002</v>
      </c>
      <c r="S459" s="9"/>
      <c r="T459" s="10">
        <f t="shared" si="92"/>
        <v>8.008280975997547</v>
      </c>
      <c r="U459" s="10">
        <f t="shared" si="95"/>
        <v>7.71388</v>
      </c>
      <c r="V459" s="11">
        <f t="shared" si="96"/>
        <v>1.8725223361279568</v>
      </c>
      <c r="X459" s="11">
        <f t="shared" si="97"/>
        <v>0.9632543538575764</v>
      </c>
      <c r="Y459">
        <f t="shared" si="93"/>
        <v>0.15598167645941902</v>
      </c>
      <c r="Z459">
        <v>600</v>
      </c>
      <c r="AA459" t="s">
        <v>257</v>
      </c>
    </row>
    <row r="460" spans="1:27" ht="12.75">
      <c r="A460" s="3" t="s">
        <v>498</v>
      </c>
      <c r="B460">
        <v>4</v>
      </c>
      <c r="C460">
        <v>311</v>
      </c>
      <c r="D460">
        <v>2</v>
      </c>
      <c r="E460">
        <v>1</v>
      </c>
      <c r="F460">
        <v>670</v>
      </c>
      <c r="H460">
        <v>7</v>
      </c>
      <c r="K460" s="7">
        <f t="shared" si="94"/>
        <v>0.1996</v>
      </c>
      <c r="L460" s="13">
        <f t="shared" si="88"/>
        <v>13.5285</v>
      </c>
      <c r="M460" s="8">
        <f t="shared" si="89"/>
        <v>0.051148278860416355</v>
      </c>
      <c r="N460" s="9">
        <f t="shared" si="86"/>
        <v>0.08226</v>
      </c>
      <c r="O460" s="9"/>
      <c r="P460" s="7">
        <f t="shared" si="90"/>
        <v>10.9813</v>
      </c>
      <c r="Q460" s="9">
        <f t="shared" si="91"/>
        <v>0.19746999999999998</v>
      </c>
      <c r="R460" s="9">
        <f t="shared" si="87"/>
        <v>0</v>
      </c>
      <c r="S460" s="9"/>
      <c r="T460" s="10">
        <f t="shared" si="92"/>
        <v>13.861508278860416</v>
      </c>
      <c r="U460" s="10">
        <f t="shared" si="95"/>
        <v>11.178769999999998</v>
      </c>
      <c r="V460" s="11">
        <f t="shared" si="96"/>
        <v>10.713691952558085</v>
      </c>
      <c r="X460" s="11">
        <f t="shared" si="97"/>
        <v>0.9856134029143296</v>
      </c>
      <c r="Y460">
        <f t="shared" si="93"/>
        <v>1</v>
      </c>
      <c r="Z460">
        <v>600</v>
      </c>
      <c r="AA460" t="s">
        <v>257</v>
      </c>
    </row>
    <row r="461" spans="1:27" ht="12.75">
      <c r="A461" s="3" t="s">
        <v>498</v>
      </c>
      <c r="B461">
        <v>3</v>
      </c>
      <c r="C461">
        <v>195</v>
      </c>
      <c r="D461">
        <v>2</v>
      </c>
      <c r="E461">
        <v>1</v>
      </c>
      <c r="F461">
        <v>443</v>
      </c>
      <c r="H461">
        <v>3</v>
      </c>
      <c r="K461" s="7">
        <f t="shared" si="94"/>
        <v>0.1497</v>
      </c>
      <c r="L461" s="13">
        <f t="shared" si="88"/>
        <v>8.4825</v>
      </c>
      <c r="M461" s="8">
        <f t="shared" si="89"/>
        <v>0.051148278860416355</v>
      </c>
      <c r="N461" s="9">
        <f aca="true" t="shared" si="98" ref="N461:N494">N(E461)*0.08226</f>
        <v>0.08226</v>
      </c>
      <c r="O461" s="9"/>
      <c r="P461" s="7">
        <f t="shared" si="90"/>
        <v>7.260769999999999</v>
      </c>
      <c r="Q461" s="9">
        <f t="shared" si="91"/>
        <v>0.08463</v>
      </c>
      <c r="R461" s="9">
        <f aca="true" t="shared" si="99" ref="R461:R494">N(I461)*0.02082</f>
        <v>0</v>
      </c>
      <c r="S461" s="9"/>
      <c r="T461" s="10">
        <f t="shared" si="92"/>
        <v>8.765608278860416</v>
      </c>
      <c r="U461" s="10">
        <f t="shared" si="95"/>
        <v>7.345399999999999</v>
      </c>
      <c r="V461" s="11">
        <f t="shared" si="96"/>
        <v>8.815142133120878</v>
      </c>
      <c r="X461" s="11">
        <f t="shared" si="97"/>
        <v>0.9901215459552966</v>
      </c>
      <c r="Y461">
        <f t="shared" si="93"/>
        <v>1</v>
      </c>
      <c r="Z461">
        <v>600</v>
      </c>
      <c r="AA461" t="s">
        <v>257</v>
      </c>
    </row>
    <row r="462" spans="1:27" ht="12.75">
      <c r="A462" s="3" t="s">
        <v>522</v>
      </c>
      <c r="B462">
        <v>6.40000009536743</v>
      </c>
      <c r="C462">
        <v>78</v>
      </c>
      <c r="D462">
        <v>1.3</v>
      </c>
      <c r="E462">
        <v>1.79999995231628</v>
      </c>
      <c r="F462">
        <v>174</v>
      </c>
      <c r="H462">
        <v>2</v>
      </c>
      <c r="I462">
        <v>6</v>
      </c>
      <c r="K462" s="7">
        <f t="shared" si="94"/>
        <v>0.31936000475883475</v>
      </c>
      <c r="L462" s="13">
        <f t="shared" si="88"/>
        <v>3.393</v>
      </c>
      <c r="M462" s="8">
        <f t="shared" si="89"/>
        <v>0.03324638125927063</v>
      </c>
      <c r="N462" s="9">
        <f t="shared" si="98"/>
        <v>0.14806799607753718</v>
      </c>
      <c r="O462" s="9"/>
      <c r="P462" s="7">
        <f t="shared" si="90"/>
        <v>2.85186</v>
      </c>
      <c r="Q462" s="9">
        <f t="shared" si="91"/>
        <v>0.05642</v>
      </c>
      <c r="R462" s="9">
        <f t="shared" si="99"/>
        <v>0.12492</v>
      </c>
      <c r="S462" s="9"/>
      <c r="T462" s="10">
        <f t="shared" si="92"/>
        <v>3.893674382095642</v>
      </c>
      <c r="U462" s="10">
        <f t="shared" si="95"/>
        <v>3.0332</v>
      </c>
      <c r="V462" s="11">
        <f t="shared" si="96"/>
        <v>12.42226052662032</v>
      </c>
      <c r="X462" s="11">
        <f t="shared" si="97"/>
        <v>0.9836436270445466</v>
      </c>
      <c r="Y462">
        <f t="shared" si="93"/>
        <v>0.7188259686190257</v>
      </c>
      <c r="Z462">
        <v>800</v>
      </c>
      <c r="AA462" t="s">
        <v>257</v>
      </c>
    </row>
    <row r="463" spans="1:27" ht="12.75">
      <c r="A463" s="3" t="s">
        <v>506</v>
      </c>
      <c r="B463">
        <v>105</v>
      </c>
      <c r="C463">
        <v>104</v>
      </c>
      <c r="D463">
        <v>4</v>
      </c>
      <c r="E463">
        <v>21</v>
      </c>
      <c r="F463">
        <v>360</v>
      </c>
      <c r="H463">
        <v>18</v>
      </c>
      <c r="I463">
        <v>276</v>
      </c>
      <c r="K463" s="7">
        <f t="shared" si="94"/>
        <v>5.2395</v>
      </c>
      <c r="L463" s="13">
        <f t="shared" si="88"/>
        <v>4.524</v>
      </c>
      <c r="M463" s="8">
        <f t="shared" si="89"/>
        <v>0.10229655772083271</v>
      </c>
      <c r="N463" s="9">
        <f t="shared" si="98"/>
        <v>1.72746</v>
      </c>
      <c r="O463" s="9"/>
      <c r="P463" s="7">
        <f t="shared" si="90"/>
        <v>5.900399999999999</v>
      </c>
      <c r="Q463" s="9">
        <f t="shared" si="91"/>
        <v>0.50778</v>
      </c>
      <c r="R463" s="9">
        <f t="shared" si="99"/>
        <v>5.746320000000001</v>
      </c>
      <c r="S463" s="9"/>
      <c r="T463" s="10">
        <f t="shared" si="92"/>
        <v>11.593256557720833</v>
      </c>
      <c r="U463" s="10">
        <f t="shared" si="95"/>
        <v>12.1545</v>
      </c>
      <c r="V463" s="11">
        <f t="shared" si="96"/>
        <v>-2.3633535273743433</v>
      </c>
      <c r="X463" s="11">
        <f t="shared" si="97"/>
        <v>0.8990854131142458</v>
      </c>
      <c r="Y463">
        <f t="shared" si="93"/>
        <v>0.4769329918021595</v>
      </c>
      <c r="Z463">
        <v>940</v>
      </c>
      <c r="AA463" t="s">
        <v>535</v>
      </c>
    </row>
    <row r="464" spans="1:27" ht="12.75">
      <c r="A464" s="3" t="s">
        <v>507</v>
      </c>
      <c r="B464">
        <v>51</v>
      </c>
      <c r="C464">
        <v>143</v>
      </c>
      <c r="D464">
        <v>4</v>
      </c>
      <c r="E464">
        <v>15</v>
      </c>
      <c r="F464">
        <v>326</v>
      </c>
      <c r="H464">
        <v>8</v>
      </c>
      <c r="I464">
        <v>177</v>
      </c>
      <c r="K464" s="7">
        <f t="shared" si="94"/>
        <v>2.5449</v>
      </c>
      <c r="L464" s="13">
        <f t="shared" si="88"/>
        <v>6.2204999999999995</v>
      </c>
      <c r="M464" s="8">
        <f t="shared" si="89"/>
        <v>0.10229655772083271</v>
      </c>
      <c r="N464" s="9">
        <f t="shared" si="98"/>
        <v>1.2339</v>
      </c>
      <c r="O464" s="9"/>
      <c r="P464" s="7">
        <f t="shared" si="90"/>
        <v>5.343139999999999</v>
      </c>
      <c r="Q464" s="9">
        <f t="shared" si="91"/>
        <v>0.22568</v>
      </c>
      <c r="R464" s="9">
        <f t="shared" si="99"/>
        <v>3.68514</v>
      </c>
      <c r="S464" s="9"/>
      <c r="T464" s="10">
        <f t="shared" si="92"/>
        <v>10.101596557720832</v>
      </c>
      <c r="U464" s="10">
        <f t="shared" si="95"/>
        <v>9.25396</v>
      </c>
      <c r="V464" s="11">
        <f t="shared" si="96"/>
        <v>4.379293125429219</v>
      </c>
      <c r="X464" s="11">
        <f t="shared" si="97"/>
        <v>0.9649901181785182</v>
      </c>
      <c r="Y464">
        <f t="shared" si="93"/>
        <v>0.4084885490301828</v>
      </c>
      <c r="Z464">
        <v>1469</v>
      </c>
      <c r="AA464" t="s">
        <v>535</v>
      </c>
    </row>
    <row r="465" spans="1:27" ht="12.75">
      <c r="A465" s="3" t="s">
        <v>507</v>
      </c>
      <c r="B465">
        <v>46</v>
      </c>
      <c r="C465">
        <v>127</v>
      </c>
      <c r="D465">
        <v>3</v>
      </c>
      <c r="E465">
        <v>13</v>
      </c>
      <c r="F465">
        <v>318</v>
      </c>
      <c r="H465">
        <v>7</v>
      </c>
      <c r="I465">
        <v>176</v>
      </c>
      <c r="K465" s="7">
        <f t="shared" si="94"/>
        <v>2.2954</v>
      </c>
      <c r="L465" s="13">
        <f t="shared" si="88"/>
        <v>5.5245</v>
      </c>
      <c r="M465" s="8">
        <f t="shared" si="89"/>
        <v>0.07672241829062454</v>
      </c>
      <c r="N465" s="9">
        <f t="shared" si="98"/>
        <v>1.06938</v>
      </c>
      <c r="O465" s="9"/>
      <c r="P465" s="7">
        <f t="shared" si="90"/>
        <v>5.21202</v>
      </c>
      <c r="Q465" s="9">
        <f t="shared" si="91"/>
        <v>0.19746999999999998</v>
      </c>
      <c r="R465" s="9">
        <f t="shared" si="99"/>
        <v>3.6643200000000005</v>
      </c>
      <c r="S465" s="9"/>
      <c r="T465" s="10">
        <f t="shared" si="92"/>
        <v>8.966002418290625</v>
      </c>
      <c r="U465" s="10">
        <f t="shared" si="95"/>
        <v>9.07381</v>
      </c>
      <c r="V465" s="11">
        <f t="shared" si="96"/>
        <v>-0.5976092168235</v>
      </c>
      <c r="X465" s="11">
        <f t="shared" si="97"/>
        <v>0.9654891584541687</v>
      </c>
      <c r="Y465">
        <f t="shared" si="93"/>
        <v>0.3851523225923365</v>
      </c>
      <c r="Z465">
        <v>1469</v>
      </c>
      <c r="AA465" t="s">
        <v>535</v>
      </c>
    </row>
    <row r="466" spans="1:27" ht="12.75">
      <c r="A466" s="3" t="s">
        <v>507</v>
      </c>
      <c r="B466">
        <v>48</v>
      </c>
      <c r="C466">
        <v>136</v>
      </c>
      <c r="D466">
        <v>4</v>
      </c>
      <c r="E466">
        <v>14</v>
      </c>
      <c r="F466">
        <v>331</v>
      </c>
      <c r="H466">
        <v>7</v>
      </c>
      <c r="I466">
        <v>169</v>
      </c>
      <c r="K466" s="7">
        <f t="shared" si="94"/>
        <v>2.3952</v>
      </c>
      <c r="L466" s="13">
        <f t="shared" si="88"/>
        <v>5.9159999999999995</v>
      </c>
      <c r="M466" s="8">
        <f t="shared" si="89"/>
        <v>0.10229655772083271</v>
      </c>
      <c r="N466" s="9">
        <f t="shared" si="98"/>
        <v>1.15164</v>
      </c>
      <c r="O466" s="9"/>
      <c r="P466" s="7">
        <f t="shared" si="90"/>
        <v>5.425089999999999</v>
      </c>
      <c r="Q466" s="9">
        <f t="shared" si="91"/>
        <v>0.19746999999999998</v>
      </c>
      <c r="R466" s="9">
        <f t="shared" si="99"/>
        <v>3.5185800000000005</v>
      </c>
      <c r="S466" s="9"/>
      <c r="T466" s="10">
        <f t="shared" si="92"/>
        <v>9.565136557720832</v>
      </c>
      <c r="U466" s="10">
        <f t="shared" si="95"/>
        <v>9.14114</v>
      </c>
      <c r="V466" s="11">
        <f t="shared" si="96"/>
        <v>2.2666004985681214</v>
      </c>
      <c r="X466" s="11">
        <f t="shared" si="97"/>
        <v>0.9676991953833093</v>
      </c>
      <c r="Y466">
        <f t="shared" si="93"/>
        <v>0.4050201394032243</v>
      </c>
      <c r="Z466">
        <v>1469</v>
      </c>
      <c r="AA466" t="s">
        <v>535</v>
      </c>
    </row>
    <row r="467" spans="1:27" ht="12.75">
      <c r="A467" s="3" t="s">
        <v>507</v>
      </c>
      <c r="B467">
        <v>47</v>
      </c>
      <c r="C467">
        <v>135</v>
      </c>
      <c r="D467">
        <v>4</v>
      </c>
      <c r="E467">
        <v>13</v>
      </c>
      <c r="F467">
        <v>347</v>
      </c>
      <c r="H467">
        <v>9</v>
      </c>
      <c r="I467">
        <v>181</v>
      </c>
      <c r="K467" s="7">
        <f t="shared" si="94"/>
        <v>2.3453</v>
      </c>
      <c r="L467" s="13">
        <f t="shared" si="88"/>
        <v>5.8725</v>
      </c>
      <c r="M467" s="8">
        <f t="shared" si="89"/>
        <v>0.10229655772083271</v>
      </c>
      <c r="N467" s="9">
        <f t="shared" si="98"/>
        <v>1.06938</v>
      </c>
      <c r="O467" s="9"/>
      <c r="P467" s="7">
        <f t="shared" si="90"/>
        <v>5.687329999999999</v>
      </c>
      <c r="Q467" s="9">
        <f t="shared" si="91"/>
        <v>0.25389</v>
      </c>
      <c r="R467" s="9">
        <f t="shared" si="99"/>
        <v>3.7684200000000003</v>
      </c>
      <c r="S467" s="9"/>
      <c r="T467" s="10">
        <f t="shared" si="92"/>
        <v>9.389476557720833</v>
      </c>
      <c r="U467" s="10">
        <f t="shared" si="95"/>
        <v>9.70964</v>
      </c>
      <c r="V467" s="11">
        <f t="shared" si="96"/>
        <v>-1.676325924874995</v>
      </c>
      <c r="X467" s="11">
        <f t="shared" si="97"/>
        <v>0.9585579762307003</v>
      </c>
      <c r="Y467">
        <f t="shared" si="93"/>
        <v>0.38361259593177305</v>
      </c>
      <c r="Z467">
        <v>1469</v>
      </c>
      <c r="AA467" t="s">
        <v>535</v>
      </c>
    </row>
    <row r="468" spans="1:27" ht="12.75">
      <c r="A468" s="3" t="s">
        <v>507</v>
      </c>
      <c r="B468">
        <v>45</v>
      </c>
      <c r="C468">
        <v>139</v>
      </c>
      <c r="D468">
        <v>4</v>
      </c>
      <c r="E468">
        <v>12</v>
      </c>
      <c r="F468">
        <v>356</v>
      </c>
      <c r="H468">
        <v>8</v>
      </c>
      <c r="I468">
        <v>180</v>
      </c>
      <c r="K468" s="7">
        <f t="shared" si="94"/>
        <v>2.2455</v>
      </c>
      <c r="L468" s="13">
        <f t="shared" si="88"/>
        <v>6.0465</v>
      </c>
      <c r="M468" s="8">
        <f t="shared" si="89"/>
        <v>0.10229655772083271</v>
      </c>
      <c r="N468" s="9">
        <f t="shared" si="98"/>
        <v>0.98712</v>
      </c>
      <c r="O468" s="9"/>
      <c r="P468" s="7">
        <f t="shared" si="90"/>
        <v>5.83484</v>
      </c>
      <c r="Q468" s="9">
        <f t="shared" si="91"/>
        <v>0.22568</v>
      </c>
      <c r="R468" s="9">
        <f t="shared" si="99"/>
        <v>3.7476000000000003</v>
      </c>
      <c r="S468" s="9"/>
      <c r="T468" s="10">
        <f t="shared" si="92"/>
        <v>9.381416557720833</v>
      </c>
      <c r="U468" s="10">
        <f t="shared" si="95"/>
        <v>9.808119999999999</v>
      </c>
      <c r="V468" s="11">
        <f t="shared" si="96"/>
        <v>-2.2236255732162724</v>
      </c>
      <c r="X468" s="11">
        <f t="shared" si="97"/>
        <v>0.9640188897640055</v>
      </c>
      <c r="Y468">
        <f t="shared" si="93"/>
        <v>0.37468088301546776</v>
      </c>
      <c r="Z468">
        <v>1469</v>
      </c>
      <c r="AA468" t="s">
        <v>535</v>
      </c>
    </row>
    <row r="469" spans="1:27" ht="12.75">
      <c r="A469" s="3" t="s">
        <v>533</v>
      </c>
      <c r="B469">
        <v>31</v>
      </c>
      <c r="C469">
        <v>137</v>
      </c>
      <c r="D469">
        <v>3</v>
      </c>
      <c r="E469">
        <v>5</v>
      </c>
      <c r="F469">
        <v>205</v>
      </c>
      <c r="H469">
        <v>3</v>
      </c>
      <c r="I469">
        <v>201</v>
      </c>
      <c r="K469" s="7">
        <f t="shared" si="94"/>
        <v>1.5469</v>
      </c>
      <c r="L469" s="13">
        <f t="shared" si="88"/>
        <v>5.959499999999999</v>
      </c>
      <c r="M469" s="8">
        <f t="shared" si="89"/>
        <v>0.07672241829062454</v>
      </c>
      <c r="N469" s="9">
        <f t="shared" si="98"/>
        <v>0.4113</v>
      </c>
      <c r="O469" s="9"/>
      <c r="P469" s="7">
        <f t="shared" si="90"/>
        <v>3.3599499999999995</v>
      </c>
      <c r="Q469" s="9">
        <f t="shared" si="91"/>
        <v>0.08463</v>
      </c>
      <c r="R469" s="9">
        <f t="shared" si="99"/>
        <v>4.18482</v>
      </c>
      <c r="S469" s="9"/>
      <c r="T469" s="10">
        <f t="shared" si="92"/>
        <v>7.994422418290624</v>
      </c>
      <c r="U469" s="10">
        <f t="shared" si="95"/>
        <v>7.6294</v>
      </c>
      <c r="V469" s="11">
        <f t="shared" si="96"/>
        <v>2.3363195543191515</v>
      </c>
      <c r="X469" s="11">
        <f t="shared" si="97"/>
        <v>0.9859979848216369</v>
      </c>
      <c r="Y469">
        <f t="shared" si="93"/>
        <v>0.269884083660751</v>
      </c>
      <c r="Z469">
        <v>1919</v>
      </c>
      <c r="AA469" t="s">
        <v>535</v>
      </c>
    </row>
    <row r="470" spans="1:27" ht="12.75">
      <c r="A470" s="3" t="s">
        <v>533</v>
      </c>
      <c r="B470">
        <v>29.6000003814697</v>
      </c>
      <c r="C470">
        <v>144</v>
      </c>
      <c r="D470">
        <v>3.63</v>
      </c>
      <c r="E470">
        <v>5.05000019073486</v>
      </c>
      <c r="F470">
        <v>213</v>
      </c>
      <c r="H470">
        <v>3</v>
      </c>
      <c r="I470">
        <v>188</v>
      </c>
      <c r="K470" s="7">
        <f t="shared" si="94"/>
        <v>1.477040019035338</v>
      </c>
      <c r="L470" s="13">
        <f t="shared" si="88"/>
        <v>6.263999999999999</v>
      </c>
      <c r="M470" s="8">
        <f t="shared" si="89"/>
        <v>0.09283412613165568</v>
      </c>
      <c r="N470" s="9">
        <f t="shared" si="98"/>
        <v>0.41541301568984956</v>
      </c>
      <c r="O470" s="9"/>
      <c r="P470" s="7">
        <f t="shared" si="90"/>
        <v>3.4910699999999997</v>
      </c>
      <c r="Q470" s="9">
        <f t="shared" si="91"/>
        <v>0.08463</v>
      </c>
      <c r="R470" s="9">
        <f t="shared" si="99"/>
        <v>3.9141600000000003</v>
      </c>
      <c r="S470" s="9"/>
      <c r="T470" s="10">
        <f t="shared" si="92"/>
        <v>8.249287160856843</v>
      </c>
      <c r="U470" s="10">
        <f t="shared" si="95"/>
        <v>7.48986</v>
      </c>
      <c r="V470" s="11">
        <f t="shared" si="96"/>
        <v>4.825084568403639</v>
      </c>
      <c r="X470" s="11">
        <f t="shared" si="97"/>
        <v>0.9866695649297565</v>
      </c>
      <c r="Y470">
        <f t="shared" si="93"/>
        <v>0.27397240202926637</v>
      </c>
      <c r="Z470">
        <v>1919</v>
      </c>
      <c r="AA470" t="s">
        <v>535</v>
      </c>
    </row>
    <row r="471" spans="1:27" ht="12.75">
      <c r="A471" s="3" t="s">
        <v>533</v>
      </c>
      <c r="B471">
        <v>26</v>
      </c>
      <c r="C471">
        <v>126</v>
      </c>
      <c r="D471">
        <v>3</v>
      </c>
      <c r="E471">
        <v>5</v>
      </c>
      <c r="F471">
        <v>214</v>
      </c>
      <c r="H471">
        <v>2</v>
      </c>
      <c r="I471">
        <v>194</v>
      </c>
      <c r="K471" s="7">
        <f t="shared" si="94"/>
        <v>1.2974</v>
      </c>
      <c r="L471" s="13">
        <f t="shared" si="88"/>
        <v>5.481</v>
      </c>
      <c r="M471" s="8">
        <f t="shared" si="89"/>
        <v>0.07672241829062454</v>
      </c>
      <c r="N471" s="9">
        <f t="shared" si="98"/>
        <v>0.4113</v>
      </c>
      <c r="O471" s="9"/>
      <c r="P471" s="7">
        <f t="shared" si="90"/>
        <v>3.5074599999999996</v>
      </c>
      <c r="Q471" s="9">
        <f t="shared" si="91"/>
        <v>0.05642</v>
      </c>
      <c r="R471" s="9">
        <f t="shared" si="99"/>
        <v>4.03908</v>
      </c>
      <c r="S471" s="9"/>
      <c r="T471" s="10">
        <f t="shared" si="92"/>
        <v>7.266422418290624</v>
      </c>
      <c r="U471" s="10">
        <f t="shared" si="95"/>
        <v>7.6029599999999995</v>
      </c>
      <c r="V471" s="11">
        <f t="shared" si="96"/>
        <v>-2.2632922621951357</v>
      </c>
      <c r="X471" s="11">
        <f t="shared" si="97"/>
        <v>0.9898111394837307</v>
      </c>
      <c r="Y471">
        <f t="shared" si="93"/>
        <v>0.24311905975474474</v>
      </c>
      <c r="Z471">
        <v>1919</v>
      </c>
      <c r="AA471" t="s">
        <v>535</v>
      </c>
    </row>
    <row r="472" spans="1:27" ht="12.75">
      <c r="A472" s="3" t="s">
        <v>533</v>
      </c>
      <c r="B472">
        <v>30</v>
      </c>
      <c r="C472">
        <v>132</v>
      </c>
      <c r="D472">
        <v>3</v>
      </c>
      <c r="E472">
        <v>5</v>
      </c>
      <c r="F472">
        <v>214</v>
      </c>
      <c r="H472">
        <v>3</v>
      </c>
      <c r="I472">
        <v>208</v>
      </c>
      <c r="K472" s="7">
        <f t="shared" si="94"/>
        <v>1.4969999999999999</v>
      </c>
      <c r="L472" s="13">
        <f t="shared" si="88"/>
        <v>5.742</v>
      </c>
      <c r="M472" s="8">
        <f t="shared" si="89"/>
        <v>0.07672241829062454</v>
      </c>
      <c r="N472" s="9">
        <f t="shared" si="98"/>
        <v>0.4113</v>
      </c>
      <c r="O472" s="9"/>
      <c r="P472" s="7">
        <f t="shared" si="90"/>
        <v>3.5074599999999996</v>
      </c>
      <c r="Q472" s="9">
        <f t="shared" si="91"/>
        <v>0.08463</v>
      </c>
      <c r="R472" s="9">
        <f t="shared" si="99"/>
        <v>4.33056</v>
      </c>
      <c r="S472" s="9"/>
      <c r="T472" s="10">
        <f t="shared" si="92"/>
        <v>7.727022418290624</v>
      </c>
      <c r="U472" s="10">
        <f t="shared" si="95"/>
        <v>7.92265</v>
      </c>
      <c r="V472" s="11">
        <f t="shared" si="96"/>
        <v>-1.250042662111797</v>
      </c>
      <c r="X472" s="11">
        <f t="shared" si="97"/>
        <v>0.9854753090551486</v>
      </c>
      <c r="Y472">
        <f t="shared" si="93"/>
        <v>0.25688281201737945</v>
      </c>
      <c r="Z472">
        <v>1919</v>
      </c>
      <c r="AA472" t="s">
        <v>535</v>
      </c>
    </row>
    <row r="473" spans="1:27" ht="12.75">
      <c r="A473" s="3" t="s">
        <v>533</v>
      </c>
      <c r="B473">
        <v>31</v>
      </c>
      <c r="C473">
        <v>132</v>
      </c>
      <c r="D473">
        <v>3</v>
      </c>
      <c r="E473">
        <v>5</v>
      </c>
      <c r="F473">
        <v>221</v>
      </c>
      <c r="H473">
        <v>3</v>
      </c>
      <c r="I473">
        <v>213</v>
      </c>
      <c r="K473" s="7">
        <f t="shared" si="94"/>
        <v>1.5469</v>
      </c>
      <c r="L473" s="13">
        <f t="shared" si="88"/>
        <v>5.742</v>
      </c>
      <c r="M473" s="8">
        <f t="shared" si="89"/>
        <v>0.07672241829062454</v>
      </c>
      <c r="N473" s="9">
        <f t="shared" si="98"/>
        <v>0.4113</v>
      </c>
      <c r="O473" s="9"/>
      <c r="P473" s="7">
        <f t="shared" si="90"/>
        <v>3.62219</v>
      </c>
      <c r="Q473" s="9">
        <f t="shared" si="91"/>
        <v>0.08463</v>
      </c>
      <c r="R473" s="9">
        <f t="shared" si="99"/>
        <v>4.43466</v>
      </c>
      <c r="S473" s="9"/>
      <c r="T473" s="10">
        <f t="shared" si="92"/>
        <v>7.776922418290624</v>
      </c>
      <c r="U473" s="10">
        <f t="shared" si="95"/>
        <v>8.14148</v>
      </c>
      <c r="V473" s="11">
        <f t="shared" si="96"/>
        <v>-2.2901643778680327</v>
      </c>
      <c r="X473" s="11">
        <f t="shared" si="97"/>
        <v>0.9854753090551486</v>
      </c>
      <c r="Y473">
        <f t="shared" si="93"/>
        <v>0.25861146590521533</v>
      </c>
      <c r="Z473">
        <v>1919</v>
      </c>
      <c r="AA473" t="s">
        <v>535</v>
      </c>
    </row>
    <row r="474" spans="1:27" ht="12.75">
      <c r="A474" s="3" t="s">
        <v>532</v>
      </c>
      <c r="B474">
        <v>21</v>
      </c>
      <c r="C474">
        <v>134</v>
      </c>
      <c r="D474">
        <v>2</v>
      </c>
      <c r="E474">
        <v>3</v>
      </c>
      <c r="F474">
        <v>198</v>
      </c>
      <c r="H474">
        <v>3</v>
      </c>
      <c r="I474">
        <v>152</v>
      </c>
      <c r="K474" s="7">
        <f t="shared" si="94"/>
        <v>1.0479</v>
      </c>
      <c r="L474" s="13">
        <f t="shared" si="88"/>
        <v>5.829</v>
      </c>
      <c r="M474" s="8">
        <f t="shared" si="89"/>
        <v>0.051148278860416355</v>
      </c>
      <c r="N474" s="9">
        <f t="shared" si="98"/>
        <v>0.24678</v>
      </c>
      <c r="O474" s="9"/>
      <c r="P474" s="7">
        <f t="shared" si="90"/>
        <v>3.2452199999999998</v>
      </c>
      <c r="Q474" s="9">
        <f t="shared" si="91"/>
        <v>0.08463</v>
      </c>
      <c r="R474" s="9">
        <f t="shared" si="99"/>
        <v>3.1646400000000003</v>
      </c>
      <c r="S474" s="9"/>
      <c r="T474" s="10">
        <f t="shared" si="92"/>
        <v>7.174828278860416</v>
      </c>
      <c r="U474" s="10">
        <f t="shared" si="95"/>
        <v>6.494490000000001</v>
      </c>
      <c r="V474" s="11">
        <f t="shared" si="96"/>
        <v>4.97711930457101</v>
      </c>
      <c r="X474" s="11">
        <f t="shared" si="97"/>
        <v>0.9856889930550271</v>
      </c>
      <c r="Y474">
        <f t="shared" si="93"/>
        <v>0.2487572818299648</v>
      </c>
      <c r="Z474">
        <v>2043</v>
      </c>
      <c r="AA474" t="s">
        <v>535</v>
      </c>
    </row>
    <row r="475" spans="1:27" ht="12.75">
      <c r="A475" s="3" t="s">
        <v>532</v>
      </c>
      <c r="B475">
        <v>18</v>
      </c>
      <c r="C475">
        <v>123</v>
      </c>
      <c r="D475">
        <v>3</v>
      </c>
      <c r="E475">
        <v>2</v>
      </c>
      <c r="F475">
        <v>205</v>
      </c>
      <c r="H475">
        <v>3</v>
      </c>
      <c r="I475">
        <v>148</v>
      </c>
      <c r="K475" s="7">
        <f t="shared" si="94"/>
        <v>0.8982</v>
      </c>
      <c r="L475" s="13">
        <f t="shared" si="88"/>
        <v>5.350499999999999</v>
      </c>
      <c r="M475" s="8">
        <f t="shared" si="89"/>
        <v>0.07672241829062454</v>
      </c>
      <c r="N475" s="9">
        <f t="shared" si="98"/>
        <v>0.16452</v>
      </c>
      <c r="O475" s="9"/>
      <c r="P475" s="7">
        <f t="shared" si="90"/>
        <v>3.3599499999999995</v>
      </c>
      <c r="Q475" s="9">
        <f t="shared" si="91"/>
        <v>0.08463</v>
      </c>
      <c r="R475" s="9">
        <f t="shared" si="99"/>
        <v>3.08136</v>
      </c>
      <c r="S475" s="9"/>
      <c r="T475" s="10">
        <f t="shared" si="92"/>
        <v>6.4899424182906245</v>
      </c>
      <c r="U475" s="10">
        <f t="shared" si="95"/>
        <v>6.52594</v>
      </c>
      <c r="V475" s="11">
        <f t="shared" si="96"/>
        <v>-0.2765665865173311</v>
      </c>
      <c r="X475" s="11">
        <f t="shared" si="97"/>
        <v>0.9844290752935073</v>
      </c>
      <c r="Y475">
        <f t="shared" si="93"/>
        <v>0.22570334408829115</v>
      </c>
      <c r="Z475">
        <v>2043</v>
      </c>
      <c r="AA475" t="s">
        <v>535</v>
      </c>
    </row>
    <row r="476" spans="1:27" ht="12.75">
      <c r="A476" s="3" t="s">
        <v>532</v>
      </c>
      <c r="B476">
        <v>19</v>
      </c>
      <c r="C476">
        <v>129</v>
      </c>
      <c r="D476">
        <v>2</v>
      </c>
      <c r="E476">
        <v>3</v>
      </c>
      <c r="F476">
        <v>198</v>
      </c>
      <c r="H476">
        <v>3</v>
      </c>
      <c r="I476">
        <v>156</v>
      </c>
      <c r="K476" s="7">
        <f t="shared" si="94"/>
        <v>0.9480999999999999</v>
      </c>
      <c r="L476" s="13">
        <f t="shared" si="88"/>
        <v>5.6114999999999995</v>
      </c>
      <c r="M476" s="8">
        <f t="shared" si="89"/>
        <v>0.051148278860416355</v>
      </c>
      <c r="N476" s="9">
        <f t="shared" si="98"/>
        <v>0.24678</v>
      </c>
      <c r="O476" s="9"/>
      <c r="P476" s="7">
        <f t="shared" si="90"/>
        <v>3.2452199999999998</v>
      </c>
      <c r="Q476" s="9">
        <f t="shared" si="91"/>
        <v>0.08463</v>
      </c>
      <c r="R476" s="9">
        <f t="shared" si="99"/>
        <v>3.24792</v>
      </c>
      <c r="S476" s="9"/>
      <c r="T476" s="10">
        <f t="shared" si="92"/>
        <v>6.857528278860416</v>
      </c>
      <c r="U476" s="10">
        <f t="shared" si="95"/>
        <v>6.57777</v>
      </c>
      <c r="V476" s="11">
        <f t="shared" si="96"/>
        <v>2.0822632520231994</v>
      </c>
      <c r="X476" s="11">
        <f t="shared" si="97"/>
        <v>0.9851425441483955</v>
      </c>
      <c r="Y476">
        <f t="shared" si="93"/>
        <v>0.22595221185790343</v>
      </c>
      <c r="Z476">
        <v>2043</v>
      </c>
      <c r="AA476" t="s">
        <v>535</v>
      </c>
    </row>
    <row r="477" spans="1:27" ht="12.75">
      <c r="A477" s="3" t="s">
        <v>531</v>
      </c>
      <c r="B477">
        <v>16</v>
      </c>
      <c r="C477">
        <v>143</v>
      </c>
      <c r="D477">
        <v>3</v>
      </c>
      <c r="E477">
        <v>3</v>
      </c>
      <c r="F477">
        <v>203</v>
      </c>
      <c r="H477">
        <v>4</v>
      </c>
      <c r="I477">
        <v>210</v>
      </c>
      <c r="K477" s="7">
        <f t="shared" si="94"/>
        <v>0.7984</v>
      </c>
      <c r="L477" s="13">
        <f t="shared" si="88"/>
        <v>6.2204999999999995</v>
      </c>
      <c r="M477" s="8">
        <f t="shared" si="89"/>
        <v>0.07672241829062454</v>
      </c>
      <c r="N477" s="9">
        <f t="shared" si="98"/>
        <v>0.24678</v>
      </c>
      <c r="O477" s="9"/>
      <c r="P477" s="7">
        <f t="shared" si="90"/>
        <v>3.3271699999999997</v>
      </c>
      <c r="Q477" s="9">
        <f t="shared" si="91"/>
        <v>0.11284</v>
      </c>
      <c r="R477" s="9">
        <f t="shared" si="99"/>
        <v>4.3722</v>
      </c>
      <c r="S477" s="9"/>
      <c r="T477" s="10">
        <f t="shared" si="92"/>
        <v>7.342402418290624</v>
      </c>
      <c r="U477" s="10">
        <f t="shared" si="95"/>
        <v>7.81221</v>
      </c>
      <c r="V477" s="11">
        <f t="shared" si="96"/>
        <v>-3.100096318810167</v>
      </c>
      <c r="X477" s="11">
        <f t="shared" si="97"/>
        <v>0.9821831766492877</v>
      </c>
      <c r="Y477">
        <f t="shared" si="93"/>
        <v>0.15441148029242252</v>
      </c>
      <c r="Z477">
        <v>2108</v>
      </c>
      <c r="AA477" t="s">
        <v>535</v>
      </c>
    </row>
    <row r="478" spans="1:27" ht="12.75">
      <c r="A478" s="3" t="s">
        <v>531</v>
      </c>
      <c r="B478">
        <v>19</v>
      </c>
      <c r="C478">
        <v>169</v>
      </c>
      <c r="D478">
        <v>3</v>
      </c>
      <c r="E478">
        <v>4</v>
      </c>
      <c r="F478">
        <v>203</v>
      </c>
      <c r="H478">
        <v>4</v>
      </c>
      <c r="I478">
        <v>204</v>
      </c>
      <c r="K478" s="7">
        <f t="shared" si="94"/>
        <v>0.9480999999999999</v>
      </c>
      <c r="L478" s="13">
        <f t="shared" si="88"/>
        <v>7.3515</v>
      </c>
      <c r="M478" s="8">
        <f t="shared" si="89"/>
        <v>0.07672241829062454</v>
      </c>
      <c r="N478" s="9">
        <f t="shared" si="98"/>
        <v>0.32904</v>
      </c>
      <c r="O478" s="9"/>
      <c r="P478" s="7">
        <f t="shared" si="90"/>
        <v>3.3271699999999997</v>
      </c>
      <c r="Q478" s="9">
        <f t="shared" si="91"/>
        <v>0.11284</v>
      </c>
      <c r="R478" s="9">
        <f t="shared" si="99"/>
        <v>4.24728</v>
      </c>
      <c r="S478" s="9"/>
      <c r="T478" s="10">
        <f t="shared" si="92"/>
        <v>8.705362418290623</v>
      </c>
      <c r="U478" s="10">
        <f t="shared" si="95"/>
        <v>7.687289999999999</v>
      </c>
      <c r="V478" s="11">
        <f t="shared" si="96"/>
        <v>6.210541115083224</v>
      </c>
      <c r="X478" s="11">
        <f t="shared" si="97"/>
        <v>0.9848827893691873</v>
      </c>
      <c r="Y478">
        <f t="shared" si="93"/>
        <v>0.18248905758577813</v>
      </c>
      <c r="Z478">
        <v>2108</v>
      </c>
      <c r="AA478" t="s">
        <v>535</v>
      </c>
    </row>
    <row r="479" spans="1:27" ht="12.75">
      <c r="A479" s="3" t="s">
        <v>531</v>
      </c>
      <c r="B479">
        <v>14</v>
      </c>
      <c r="C479">
        <v>139</v>
      </c>
      <c r="D479">
        <v>2</v>
      </c>
      <c r="E479">
        <v>3</v>
      </c>
      <c r="F479">
        <v>200</v>
      </c>
      <c r="H479">
        <v>3</v>
      </c>
      <c r="I479">
        <v>205</v>
      </c>
      <c r="K479" s="7">
        <f t="shared" si="94"/>
        <v>0.6986</v>
      </c>
      <c r="L479" s="13">
        <f t="shared" si="88"/>
        <v>6.0465</v>
      </c>
      <c r="M479" s="8">
        <f t="shared" si="89"/>
        <v>0.051148278860416355</v>
      </c>
      <c r="N479" s="9">
        <f t="shared" si="98"/>
        <v>0.24678</v>
      </c>
      <c r="O479" s="9"/>
      <c r="P479" s="7">
        <f t="shared" si="90"/>
        <v>3.2779999999999996</v>
      </c>
      <c r="Q479" s="9">
        <f t="shared" si="91"/>
        <v>0.08463</v>
      </c>
      <c r="R479" s="9">
        <f t="shared" si="99"/>
        <v>4.2681000000000004</v>
      </c>
      <c r="S479" s="9"/>
      <c r="T479" s="10">
        <f t="shared" si="92"/>
        <v>7.043028278860416</v>
      </c>
      <c r="U479" s="10">
        <f t="shared" si="95"/>
        <v>7.63073</v>
      </c>
      <c r="V479" s="11">
        <f t="shared" si="96"/>
        <v>-4.005120637609585</v>
      </c>
      <c r="X479" s="11">
        <f t="shared" si="97"/>
        <v>0.9861966717391412</v>
      </c>
      <c r="Y479">
        <f t="shared" si="93"/>
        <v>0.14065677411560995</v>
      </c>
      <c r="Z479">
        <v>2108</v>
      </c>
      <c r="AA479" t="s">
        <v>535</v>
      </c>
    </row>
    <row r="480" spans="1:27" ht="12.75">
      <c r="A480" s="3" t="s">
        <v>531</v>
      </c>
      <c r="B480">
        <v>16</v>
      </c>
      <c r="C480">
        <v>147</v>
      </c>
      <c r="D480">
        <v>2</v>
      </c>
      <c r="E480">
        <v>3</v>
      </c>
      <c r="F480">
        <v>209</v>
      </c>
      <c r="H480">
        <v>4</v>
      </c>
      <c r="I480">
        <v>209</v>
      </c>
      <c r="K480" s="7">
        <f t="shared" si="94"/>
        <v>0.7984</v>
      </c>
      <c r="L480" s="13">
        <f t="shared" si="88"/>
        <v>6.3945</v>
      </c>
      <c r="M480" s="8">
        <f t="shared" si="89"/>
        <v>0.051148278860416355</v>
      </c>
      <c r="N480" s="9">
        <f t="shared" si="98"/>
        <v>0.24678</v>
      </c>
      <c r="O480" s="9"/>
      <c r="P480" s="7">
        <f t="shared" si="90"/>
        <v>3.4255099999999996</v>
      </c>
      <c r="Q480" s="9">
        <f t="shared" si="91"/>
        <v>0.11284</v>
      </c>
      <c r="R480" s="9">
        <f t="shared" si="99"/>
        <v>4.351380000000001</v>
      </c>
      <c r="S480" s="9"/>
      <c r="T480" s="10">
        <f t="shared" si="92"/>
        <v>7.490828278860416</v>
      </c>
      <c r="U480" s="10">
        <f t="shared" si="95"/>
        <v>7.88973</v>
      </c>
      <c r="V480" s="11">
        <f t="shared" si="96"/>
        <v>-2.593545136055618</v>
      </c>
      <c r="X480" s="11">
        <f t="shared" si="97"/>
        <v>0.9826595813343086</v>
      </c>
      <c r="Y480">
        <f t="shared" si="93"/>
        <v>0.15503574909996154</v>
      </c>
      <c r="Z480">
        <v>2108</v>
      </c>
      <c r="AA480" t="s">
        <v>535</v>
      </c>
    </row>
    <row r="481" spans="1:27" ht="12.75">
      <c r="A481" s="3" t="s">
        <v>531</v>
      </c>
      <c r="B481">
        <v>16</v>
      </c>
      <c r="C481">
        <v>150</v>
      </c>
      <c r="D481">
        <v>2</v>
      </c>
      <c r="E481">
        <v>3</v>
      </c>
      <c r="F481">
        <v>216</v>
      </c>
      <c r="H481">
        <v>3</v>
      </c>
      <c r="I481">
        <v>209</v>
      </c>
      <c r="K481" s="7">
        <f t="shared" si="94"/>
        <v>0.7984</v>
      </c>
      <c r="L481" s="13">
        <f t="shared" si="88"/>
        <v>6.5249999999999995</v>
      </c>
      <c r="M481" s="8">
        <f t="shared" si="89"/>
        <v>0.051148278860416355</v>
      </c>
      <c r="N481" s="9">
        <f t="shared" si="98"/>
        <v>0.24678</v>
      </c>
      <c r="O481" s="9"/>
      <c r="P481" s="7">
        <f t="shared" si="90"/>
        <v>3.54024</v>
      </c>
      <c r="Q481" s="9">
        <f t="shared" si="91"/>
        <v>0.08463</v>
      </c>
      <c r="R481" s="9">
        <f t="shared" si="99"/>
        <v>4.351380000000001</v>
      </c>
      <c r="S481" s="9"/>
      <c r="T481" s="10">
        <f t="shared" si="92"/>
        <v>7.621328278860416</v>
      </c>
      <c r="U481" s="10">
        <f t="shared" si="95"/>
        <v>7.97625</v>
      </c>
      <c r="V481" s="11">
        <f t="shared" si="96"/>
        <v>-2.275492482192663</v>
      </c>
      <c r="X481" s="11">
        <f t="shared" si="97"/>
        <v>0.9871959549929421</v>
      </c>
      <c r="Y481">
        <f t="shared" si="93"/>
        <v>0.15503574909996154</v>
      </c>
      <c r="Z481">
        <v>2108</v>
      </c>
      <c r="AA481" t="s">
        <v>535</v>
      </c>
    </row>
    <row r="482" spans="1:27" ht="12.75">
      <c r="A482" s="3" t="s">
        <v>524</v>
      </c>
      <c r="B482">
        <v>4</v>
      </c>
      <c r="C482">
        <v>240</v>
      </c>
      <c r="D482">
        <v>2</v>
      </c>
      <c r="E482">
        <v>0.5</v>
      </c>
      <c r="F482">
        <v>280</v>
      </c>
      <c r="H482">
        <v>10</v>
      </c>
      <c r="I482">
        <v>265</v>
      </c>
      <c r="K482" s="7">
        <f t="shared" si="94"/>
        <v>0.1996</v>
      </c>
      <c r="L482" s="13">
        <f t="shared" si="88"/>
        <v>10.44</v>
      </c>
      <c r="M482" s="8">
        <f t="shared" si="89"/>
        <v>0.051148278860416355</v>
      </c>
      <c r="N482" s="9">
        <f t="shared" si="98"/>
        <v>0.04113</v>
      </c>
      <c r="O482" s="9"/>
      <c r="P482" s="7">
        <f t="shared" si="90"/>
        <v>4.5892</v>
      </c>
      <c r="Q482" s="9">
        <f t="shared" si="91"/>
        <v>0.2821</v>
      </c>
      <c r="R482" s="9">
        <f t="shared" si="99"/>
        <v>5.5173000000000005</v>
      </c>
      <c r="S482" s="9"/>
      <c r="T482" s="10">
        <f t="shared" si="92"/>
        <v>10.731878278860417</v>
      </c>
      <c r="U482" s="10">
        <f t="shared" si="95"/>
        <v>10.3886</v>
      </c>
      <c r="V482" s="11">
        <f t="shared" si="96"/>
        <v>1.6253338315922798</v>
      </c>
      <c r="X482" s="11">
        <f t="shared" si="97"/>
        <v>0.973689855532032</v>
      </c>
      <c r="Y482">
        <f t="shared" si="93"/>
        <v>0.03491402683272402</v>
      </c>
      <c r="Z482">
        <v>3535</v>
      </c>
      <c r="AA482" t="s">
        <v>535</v>
      </c>
    </row>
    <row r="483" spans="1:27" ht="12.75">
      <c r="A483" s="3" t="s">
        <v>537</v>
      </c>
      <c r="B483">
        <v>16.13</v>
      </c>
      <c r="C483">
        <v>10.64</v>
      </c>
      <c r="D483">
        <v>3.85</v>
      </c>
      <c r="E483">
        <v>6.42</v>
      </c>
      <c r="F483">
        <v>119.8</v>
      </c>
      <c r="H483">
        <v>2.7</v>
      </c>
      <c r="I483">
        <v>2.3</v>
      </c>
      <c r="K483" s="7">
        <f t="shared" si="94"/>
        <v>0.8048869999999999</v>
      </c>
      <c r="L483" s="13">
        <f t="shared" si="88"/>
        <v>0.46284</v>
      </c>
      <c r="M483" s="8">
        <f t="shared" si="89"/>
        <v>0.09846043680630148</v>
      </c>
      <c r="N483" s="9">
        <f t="shared" si="98"/>
        <v>0.5281092</v>
      </c>
      <c r="O483" s="9"/>
      <c r="P483" s="7">
        <f t="shared" si="90"/>
        <v>1.9635219999999998</v>
      </c>
      <c r="Q483" s="9">
        <f t="shared" si="91"/>
        <v>0.076167</v>
      </c>
      <c r="R483" s="9">
        <f t="shared" si="99"/>
        <v>0.047886</v>
      </c>
      <c r="S483" s="9"/>
      <c r="T483" s="10">
        <f t="shared" si="92"/>
        <v>1.8942966368063012</v>
      </c>
      <c r="U483" s="10">
        <f t="shared" si="95"/>
        <v>2.0875749999999997</v>
      </c>
      <c r="V483" s="11">
        <f t="shared" si="96"/>
        <v>-4.853957656674219</v>
      </c>
      <c r="X483" s="11">
        <f t="shared" si="97"/>
        <v>0.8586901468812093</v>
      </c>
      <c r="Y483">
        <f t="shared" si="93"/>
        <v>0.94384672122593</v>
      </c>
      <c r="Z483">
        <v>98.4251968503937</v>
      </c>
      <c r="AA483" t="s">
        <v>257</v>
      </c>
    </row>
    <row r="484" spans="1:27" ht="12.75">
      <c r="A484" s="3" t="s">
        <v>538</v>
      </c>
      <c r="B484">
        <v>13.67</v>
      </c>
      <c r="C484">
        <v>9.072</v>
      </c>
      <c r="D484">
        <v>3.55</v>
      </c>
      <c r="E484">
        <v>5.2</v>
      </c>
      <c r="F484">
        <v>91.68</v>
      </c>
      <c r="H484">
        <v>3</v>
      </c>
      <c r="I484">
        <v>2.1</v>
      </c>
      <c r="K484" s="7">
        <f t="shared" si="94"/>
        <v>0.682133</v>
      </c>
      <c r="L484" s="13">
        <f t="shared" si="88"/>
        <v>0.3946319999999999</v>
      </c>
      <c r="M484" s="8">
        <f t="shared" si="89"/>
        <v>0.09078819497723903</v>
      </c>
      <c r="N484" s="9">
        <f t="shared" si="98"/>
        <v>0.427752</v>
      </c>
      <c r="O484" s="9"/>
      <c r="P484" s="7">
        <f t="shared" si="90"/>
        <v>1.5026352</v>
      </c>
      <c r="Q484" s="9">
        <f t="shared" si="91"/>
        <v>0.08463</v>
      </c>
      <c r="R484" s="9">
        <f t="shared" si="99"/>
        <v>0.043722000000000004</v>
      </c>
      <c r="S484" s="9"/>
      <c r="T484" s="10">
        <f t="shared" si="92"/>
        <v>1.595305194977239</v>
      </c>
      <c r="U484" s="10">
        <f t="shared" si="95"/>
        <v>1.6309872</v>
      </c>
      <c r="V484" s="11">
        <f t="shared" si="96"/>
        <v>-1.1059755488470788</v>
      </c>
      <c r="X484" s="11">
        <f t="shared" si="97"/>
        <v>0.8234160021032337</v>
      </c>
      <c r="Y484">
        <f t="shared" si="93"/>
        <v>0.9397648290636559</v>
      </c>
      <c r="Z484">
        <v>118.110236220472</v>
      </c>
      <c r="AA484" t="s">
        <v>257</v>
      </c>
    </row>
    <row r="485" spans="1:27" ht="12.75">
      <c r="A485" s="3" t="s">
        <v>539</v>
      </c>
      <c r="B485">
        <v>12.78</v>
      </c>
      <c r="C485">
        <v>192.5</v>
      </c>
      <c r="D485">
        <v>2.72</v>
      </c>
      <c r="E485">
        <v>4.73</v>
      </c>
      <c r="F485">
        <v>362.38</v>
      </c>
      <c r="H485">
        <v>15</v>
      </c>
      <c r="I485">
        <v>163.2</v>
      </c>
      <c r="K485" s="7">
        <f t="shared" si="94"/>
        <v>0.637722</v>
      </c>
      <c r="L485" s="13">
        <f t="shared" si="88"/>
        <v>8.37375</v>
      </c>
      <c r="M485" s="8">
        <f t="shared" si="89"/>
        <v>0.06956165925016625</v>
      </c>
      <c r="N485" s="9">
        <f t="shared" si="98"/>
        <v>0.38908980000000004</v>
      </c>
      <c r="O485" s="9"/>
      <c r="P485" s="7">
        <f t="shared" si="90"/>
        <v>5.939408199999999</v>
      </c>
      <c r="Q485" s="9">
        <f t="shared" si="91"/>
        <v>0.42314999999999997</v>
      </c>
      <c r="R485" s="9">
        <f t="shared" si="99"/>
        <v>3.397824</v>
      </c>
      <c r="S485" s="9"/>
      <c r="T485" s="10">
        <f t="shared" si="92"/>
        <v>9.470123459250166</v>
      </c>
      <c r="U485" s="10">
        <f t="shared" si="95"/>
        <v>9.760382199999999</v>
      </c>
      <c r="V485" s="11">
        <f t="shared" si="96"/>
        <v>-1.5093661388472845</v>
      </c>
      <c r="X485" s="11">
        <f t="shared" si="97"/>
        <v>0.9518978276438291</v>
      </c>
      <c r="Y485">
        <f t="shared" si="93"/>
        <v>0.15802620017217</v>
      </c>
      <c r="Z485">
        <v>450.1312335958</v>
      </c>
      <c r="AA485" t="s">
        <v>74</v>
      </c>
    </row>
    <row r="486" spans="1:27" ht="12.75">
      <c r="A486" s="3" t="s">
        <v>540</v>
      </c>
      <c r="B486">
        <v>8.47</v>
      </c>
      <c r="C486">
        <v>68.17</v>
      </c>
      <c r="D486">
        <v>2.01</v>
      </c>
      <c r="E486">
        <v>3.23</v>
      </c>
      <c r="F486">
        <v>213.53</v>
      </c>
      <c r="H486">
        <v>7.8</v>
      </c>
      <c r="I486">
        <v>23</v>
      </c>
      <c r="K486" s="7">
        <f t="shared" si="94"/>
        <v>0.42265300000000006</v>
      </c>
      <c r="L486" s="13">
        <f t="shared" si="88"/>
        <v>2.965395</v>
      </c>
      <c r="M486" s="8">
        <f t="shared" si="89"/>
        <v>0.05140402025471843</v>
      </c>
      <c r="N486" s="9">
        <f t="shared" si="98"/>
        <v>0.2656998</v>
      </c>
      <c r="O486" s="9"/>
      <c r="P486" s="7">
        <f t="shared" si="90"/>
        <v>3.4997567</v>
      </c>
      <c r="Q486" s="9">
        <f t="shared" si="91"/>
        <v>0.22003799999999998</v>
      </c>
      <c r="R486" s="9">
        <f t="shared" si="99"/>
        <v>0.47886000000000006</v>
      </c>
      <c r="S486" s="9"/>
      <c r="T486" s="10">
        <f t="shared" si="92"/>
        <v>3.7051518202547187</v>
      </c>
      <c r="U486" s="10">
        <f t="shared" si="95"/>
        <v>4.1986547000000005</v>
      </c>
      <c r="V486" s="11">
        <f t="shared" si="96"/>
        <v>-6.243863364830666</v>
      </c>
      <c r="X486" s="11">
        <f t="shared" si="97"/>
        <v>0.9309236766241826</v>
      </c>
      <c r="Y486">
        <f t="shared" si="93"/>
        <v>0.46882629535015025</v>
      </c>
      <c r="Z486">
        <v>759.842519685039</v>
      </c>
      <c r="AA486" t="s">
        <v>74</v>
      </c>
    </row>
    <row r="487" spans="1:27" ht="12.75">
      <c r="A487" s="3" t="s">
        <v>541</v>
      </c>
      <c r="B487">
        <v>4.31</v>
      </c>
      <c r="C487">
        <v>172.8</v>
      </c>
      <c r="D487">
        <v>1.39</v>
      </c>
      <c r="E487">
        <v>2.29</v>
      </c>
      <c r="F487">
        <v>393.7</v>
      </c>
      <c r="H487">
        <v>4.1</v>
      </c>
      <c r="I487">
        <v>0.05</v>
      </c>
      <c r="K487" s="7">
        <f t="shared" si="94"/>
        <v>0.21506899999999998</v>
      </c>
      <c r="L487" s="13">
        <f t="shared" si="88"/>
        <v>7.5168</v>
      </c>
      <c r="M487" s="8">
        <f t="shared" si="89"/>
        <v>0.035548053807989366</v>
      </c>
      <c r="N487" s="9">
        <f t="shared" si="98"/>
        <v>0.1883754</v>
      </c>
      <c r="O487" s="9"/>
      <c r="P487" s="7">
        <f t="shared" si="90"/>
        <v>6.452742999999999</v>
      </c>
      <c r="Q487" s="9">
        <f t="shared" si="91"/>
        <v>0.11566099999999999</v>
      </c>
      <c r="R487" s="9">
        <f t="shared" si="99"/>
        <v>0.001041</v>
      </c>
      <c r="S487" s="9"/>
      <c r="T487" s="10">
        <f t="shared" si="92"/>
        <v>7.955792453807989</v>
      </c>
      <c r="U487" s="10">
        <f t="shared" si="95"/>
        <v>6.569444999999999</v>
      </c>
      <c r="V487" s="11">
        <f t="shared" si="96"/>
        <v>9.544404752189028</v>
      </c>
      <c r="X487" s="11">
        <f t="shared" si="97"/>
        <v>0.9848461721586261</v>
      </c>
      <c r="Y487">
        <f t="shared" si="93"/>
        <v>0.9951830086530008</v>
      </c>
      <c r="Z487">
        <v>549.868766404199</v>
      </c>
      <c r="AA487" t="s">
        <v>75</v>
      </c>
    </row>
    <row r="488" spans="1:27" ht="12.75">
      <c r="A488" s="3" t="s">
        <v>542</v>
      </c>
      <c r="B488">
        <v>3.34</v>
      </c>
      <c r="C488">
        <v>307</v>
      </c>
      <c r="D488">
        <v>6.37</v>
      </c>
      <c r="E488">
        <v>1.35</v>
      </c>
      <c r="F488">
        <v>464.48</v>
      </c>
      <c r="H488">
        <v>13.9</v>
      </c>
      <c r="I488">
        <v>225.6</v>
      </c>
      <c r="K488" s="7">
        <f t="shared" si="94"/>
        <v>0.16666599999999998</v>
      </c>
      <c r="L488" s="13">
        <f t="shared" si="88"/>
        <v>13.3545</v>
      </c>
      <c r="M488" s="8">
        <f t="shared" si="89"/>
        <v>0.16290726817042608</v>
      </c>
      <c r="N488" s="9">
        <f t="shared" si="98"/>
        <v>0.11105100000000001</v>
      </c>
      <c r="O488" s="9"/>
      <c r="P488" s="7">
        <f t="shared" si="90"/>
        <v>7.6128272</v>
      </c>
      <c r="Q488" s="9">
        <f t="shared" si="91"/>
        <v>0.392119</v>
      </c>
      <c r="R488" s="9">
        <f t="shared" si="99"/>
        <v>4.696992</v>
      </c>
      <c r="S488" s="9"/>
      <c r="T488" s="10">
        <f t="shared" si="92"/>
        <v>13.795124268170426</v>
      </c>
      <c r="U488" s="10">
        <f t="shared" si="95"/>
        <v>12.701938199999999</v>
      </c>
      <c r="V488" s="11">
        <f t="shared" si="96"/>
        <v>4.125687779479765</v>
      </c>
      <c r="X488" s="11">
        <f t="shared" si="97"/>
        <v>0.9714752405664259</v>
      </c>
      <c r="Y488">
        <f t="shared" si="93"/>
        <v>0.0342676232580498</v>
      </c>
      <c r="Z488">
        <v>475.0656167979</v>
      </c>
      <c r="AA488" t="s">
        <v>74</v>
      </c>
    </row>
    <row r="489" spans="1:27" ht="12.75">
      <c r="A489" s="3" t="s">
        <v>543</v>
      </c>
      <c r="B489">
        <v>4.98</v>
      </c>
      <c r="C489">
        <v>247.2</v>
      </c>
      <c r="D489">
        <v>2.17</v>
      </c>
      <c r="E489">
        <v>0.77</v>
      </c>
      <c r="F489">
        <v>585.8</v>
      </c>
      <c r="H489">
        <v>5.3</v>
      </c>
      <c r="I489">
        <v>80.8</v>
      </c>
      <c r="K489" s="7">
        <f t="shared" si="94"/>
        <v>0.24850200000000003</v>
      </c>
      <c r="L489" s="13">
        <f t="shared" si="88"/>
        <v>10.7532</v>
      </c>
      <c r="M489" s="8">
        <f t="shared" si="89"/>
        <v>0.05549588256355174</v>
      </c>
      <c r="N489" s="9">
        <f t="shared" si="98"/>
        <v>0.0633402</v>
      </c>
      <c r="O489" s="9"/>
      <c r="P489" s="7">
        <f t="shared" si="90"/>
        <v>9.601261999999998</v>
      </c>
      <c r="Q489" s="9">
        <f t="shared" si="91"/>
        <v>0.14951299999999998</v>
      </c>
      <c r="R489" s="9">
        <f t="shared" si="99"/>
        <v>1.682256</v>
      </c>
      <c r="S489" s="9"/>
      <c r="T489" s="10">
        <f t="shared" si="92"/>
        <v>11.120538082563552</v>
      </c>
      <c r="U489" s="10">
        <f t="shared" si="95"/>
        <v>11.433031</v>
      </c>
      <c r="V489" s="11">
        <f t="shared" si="96"/>
        <v>-1.3855586062342553</v>
      </c>
      <c r="X489" s="11">
        <f t="shared" si="97"/>
        <v>0.9862866242558159</v>
      </c>
      <c r="Y489">
        <f t="shared" si="93"/>
        <v>0.12870696379349458</v>
      </c>
      <c r="Z489">
        <v>653.871391076116</v>
      </c>
      <c r="AA489" t="s">
        <v>74</v>
      </c>
    </row>
    <row r="490" spans="1:27" ht="12.75">
      <c r="A490" s="3" t="s">
        <v>544</v>
      </c>
      <c r="B490">
        <v>17.43</v>
      </c>
      <c r="C490">
        <v>355.1</v>
      </c>
      <c r="D490">
        <v>1.71</v>
      </c>
      <c r="E490">
        <v>6.61</v>
      </c>
      <c r="F490">
        <v>535.89</v>
      </c>
      <c r="H490">
        <v>11.2</v>
      </c>
      <c r="I490">
        <v>370.4</v>
      </c>
      <c r="K490" s="7">
        <f t="shared" si="94"/>
        <v>0.869757</v>
      </c>
      <c r="L490" s="13">
        <f t="shared" si="88"/>
        <v>15.44685</v>
      </c>
      <c r="M490" s="8">
        <f t="shared" si="89"/>
        <v>0.04373177842565598</v>
      </c>
      <c r="N490" s="9">
        <f t="shared" si="98"/>
        <v>0.5437386000000001</v>
      </c>
      <c r="O490" s="9"/>
      <c r="P490" s="7">
        <f t="shared" si="90"/>
        <v>8.7832371</v>
      </c>
      <c r="Q490" s="9">
        <f t="shared" si="91"/>
        <v>0.31595199999999996</v>
      </c>
      <c r="R490" s="9">
        <f t="shared" si="99"/>
        <v>7.711728</v>
      </c>
      <c r="S490" s="9"/>
      <c r="T490" s="10">
        <f t="shared" si="92"/>
        <v>16.904077378425658</v>
      </c>
      <c r="U490" s="10">
        <f t="shared" si="95"/>
        <v>16.810917099999998</v>
      </c>
      <c r="V490" s="11">
        <f t="shared" si="96"/>
        <v>0.276317050816289</v>
      </c>
      <c r="X490" s="11">
        <f t="shared" si="97"/>
        <v>0.9799558479513986</v>
      </c>
      <c r="Y490">
        <f t="shared" si="93"/>
        <v>0.10135273790025852</v>
      </c>
      <c r="Z490">
        <v>538.713910761155</v>
      </c>
      <c r="AA490" t="s">
        <v>74</v>
      </c>
    </row>
    <row r="491" spans="1:27" ht="12.75">
      <c r="A491" s="3" t="s">
        <v>545</v>
      </c>
      <c r="B491">
        <v>7.97</v>
      </c>
      <c r="C491">
        <v>568.3</v>
      </c>
      <c r="D491">
        <v>3.36</v>
      </c>
      <c r="E491">
        <v>2.83</v>
      </c>
      <c r="F491">
        <v>653.48</v>
      </c>
      <c r="H491">
        <v>34.2</v>
      </c>
      <c r="I491">
        <v>409.4</v>
      </c>
      <c r="K491" s="7">
        <f t="shared" si="94"/>
        <v>0.397703</v>
      </c>
      <c r="L491" s="13">
        <f t="shared" si="88"/>
        <v>24.721049999999995</v>
      </c>
      <c r="M491" s="8">
        <f t="shared" si="89"/>
        <v>0.08592910848549948</v>
      </c>
      <c r="N491" s="9">
        <f t="shared" si="98"/>
        <v>0.2327958</v>
      </c>
      <c r="O491" s="9"/>
      <c r="P491" s="7">
        <f t="shared" si="90"/>
        <v>10.7105372</v>
      </c>
      <c r="Q491" s="9">
        <f t="shared" si="91"/>
        <v>0.964782</v>
      </c>
      <c r="R491" s="9">
        <f t="shared" si="99"/>
        <v>8.523708000000001</v>
      </c>
      <c r="S491" s="9"/>
      <c r="T491" s="10">
        <f t="shared" si="92"/>
        <v>25.437477908485494</v>
      </c>
      <c r="U491" s="10">
        <f t="shared" si="95"/>
        <v>20.1990272</v>
      </c>
      <c r="V491" s="11">
        <f t="shared" si="96"/>
        <v>11.478641267627383</v>
      </c>
      <c r="X491" s="11">
        <f t="shared" si="97"/>
        <v>0.9624391376537852</v>
      </c>
      <c r="Y491">
        <f t="shared" si="93"/>
        <v>0.044578486519677205</v>
      </c>
      <c r="Z491">
        <v>188.320209973753</v>
      </c>
      <c r="AA491" t="s">
        <v>74</v>
      </c>
    </row>
    <row r="492" spans="1:27" ht="12.75">
      <c r="A492" s="3" t="s">
        <v>546</v>
      </c>
      <c r="B492">
        <v>10.06</v>
      </c>
      <c r="C492">
        <v>527.1</v>
      </c>
      <c r="D492">
        <v>4.1</v>
      </c>
      <c r="E492">
        <v>9.77</v>
      </c>
      <c r="F492">
        <v>664.11</v>
      </c>
      <c r="H492">
        <v>305.4</v>
      </c>
      <c r="I492">
        <v>260.3</v>
      </c>
      <c r="K492" s="7">
        <f t="shared" si="94"/>
        <v>0.501994</v>
      </c>
      <c r="L492" s="13">
        <f t="shared" si="88"/>
        <v>22.92885</v>
      </c>
      <c r="M492" s="8">
        <f t="shared" si="89"/>
        <v>0.10485397166385352</v>
      </c>
      <c r="N492" s="9">
        <f t="shared" si="98"/>
        <v>0.8036802</v>
      </c>
      <c r="O492" s="9"/>
      <c r="P492" s="7">
        <f t="shared" si="90"/>
        <v>10.884762899999998</v>
      </c>
      <c r="Q492" s="9">
        <f t="shared" si="91"/>
        <v>8.615333999999999</v>
      </c>
      <c r="R492" s="9">
        <f t="shared" si="99"/>
        <v>5.419446000000001</v>
      </c>
      <c r="S492" s="9"/>
      <c r="T492" s="10">
        <f t="shared" si="92"/>
        <v>24.339378171663853</v>
      </c>
      <c r="U492" s="10">
        <f t="shared" si="95"/>
        <v>24.919542899999996</v>
      </c>
      <c r="V492" s="11">
        <f t="shared" si="96"/>
        <v>-1.1777861059768167</v>
      </c>
      <c r="X492" s="11">
        <f t="shared" si="97"/>
        <v>0.7268804290515171</v>
      </c>
      <c r="Y492">
        <f t="shared" si="93"/>
        <v>0.08477566267664623</v>
      </c>
      <c r="Z492">
        <v>257.54593175853</v>
      </c>
      <c r="AA492" t="s">
        <v>74</v>
      </c>
    </row>
    <row r="493" spans="1:27" ht="12.75">
      <c r="A493" s="3" t="s">
        <v>547</v>
      </c>
      <c r="B493">
        <v>7.97</v>
      </c>
      <c r="C493">
        <v>568.3</v>
      </c>
      <c r="D493">
        <v>3.36</v>
      </c>
      <c r="E493">
        <v>2.83</v>
      </c>
      <c r="F493">
        <v>746.01</v>
      </c>
      <c r="H493">
        <v>42.6</v>
      </c>
      <c r="I493">
        <v>588.9</v>
      </c>
      <c r="K493" s="7">
        <f t="shared" si="94"/>
        <v>0.397703</v>
      </c>
      <c r="L493" s="13">
        <f t="shared" si="88"/>
        <v>24.721049999999995</v>
      </c>
      <c r="M493" s="8">
        <f t="shared" si="89"/>
        <v>0.08592910848549948</v>
      </c>
      <c r="N493" s="9">
        <f t="shared" si="98"/>
        <v>0.2327958</v>
      </c>
      <c r="O493" s="9"/>
      <c r="P493" s="7">
        <f t="shared" si="90"/>
        <v>12.2271039</v>
      </c>
      <c r="Q493" s="9">
        <f t="shared" si="91"/>
        <v>1.201746</v>
      </c>
      <c r="R493" s="9">
        <f t="shared" si="99"/>
        <v>12.260898000000001</v>
      </c>
      <c r="S493" s="9"/>
      <c r="T493" s="10">
        <f t="shared" si="92"/>
        <v>25.437477908485494</v>
      </c>
      <c r="U493" s="10">
        <f t="shared" si="95"/>
        <v>25.6897479</v>
      </c>
      <c r="V493" s="11">
        <f t="shared" si="96"/>
        <v>-0.49341615455426757</v>
      </c>
      <c r="X493" s="11">
        <f t="shared" si="97"/>
        <v>0.9536413433180587</v>
      </c>
      <c r="Y493">
        <f t="shared" si="93"/>
        <v>0.031417610840250035</v>
      </c>
      <c r="Z493">
        <v>209.97375328084</v>
      </c>
      <c r="AA493" t="s">
        <v>74</v>
      </c>
    </row>
    <row r="494" spans="1:27" ht="12.75">
      <c r="A494" s="3" t="s">
        <v>548</v>
      </c>
      <c r="B494">
        <v>13</v>
      </c>
      <c r="C494">
        <v>724.3</v>
      </c>
      <c r="D494">
        <v>4.3</v>
      </c>
      <c r="E494">
        <v>4.47</v>
      </c>
      <c r="F494">
        <v>612.67</v>
      </c>
      <c r="H494">
        <v>61.4</v>
      </c>
      <c r="I494">
        <v>1131.8</v>
      </c>
      <c r="K494" s="7">
        <f t="shared" si="94"/>
        <v>0.6487</v>
      </c>
      <c r="L494" s="13">
        <f t="shared" si="88"/>
        <v>31.507049999999996</v>
      </c>
      <c r="M494" s="8">
        <f t="shared" si="89"/>
        <v>0.10996879954989516</v>
      </c>
      <c r="N494" s="9">
        <f t="shared" si="98"/>
        <v>0.3677022</v>
      </c>
      <c r="O494" s="9"/>
      <c r="P494" s="7">
        <f t="shared" si="90"/>
        <v>10.041661299999998</v>
      </c>
      <c r="Q494" s="9">
        <f t="shared" si="91"/>
        <v>1.7320939999999998</v>
      </c>
      <c r="R494" s="9">
        <f t="shared" si="99"/>
        <v>23.564076</v>
      </c>
      <c r="S494" s="9"/>
      <c r="T494" s="10">
        <f t="shared" si="92"/>
        <v>32.63342099954989</v>
      </c>
      <c r="U494" s="10">
        <f t="shared" si="95"/>
        <v>35.3378313</v>
      </c>
      <c r="V494" s="11">
        <f t="shared" si="96"/>
        <v>-3.978756031346528</v>
      </c>
      <c r="X494" s="11">
        <f t="shared" si="97"/>
        <v>0.947889933627653</v>
      </c>
      <c r="Y494">
        <f t="shared" si="93"/>
        <v>0.026791640908915195</v>
      </c>
      <c r="Z494">
        <v>329.724409448819</v>
      </c>
      <c r="AA494" t="s">
        <v>74</v>
      </c>
    </row>
    <row r="495" spans="1:27" s="25" customFormat="1" ht="12.75">
      <c r="A495" s="25" t="s">
        <v>584</v>
      </c>
      <c r="B495" s="25">
        <v>553</v>
      </c>
      <c r="C495" s="25">
        <v>6041</v>
      </c>
      <c r="E495" s="25">
        <v>71</v>
      </c>
      <c r="F495" s="25">
        <v>255</v>
      </c>
      <c r="H495" s="25">
        <v>5700</v>
      </c>
      <c r="I495" s="25">
        <v>6312</v>
      </c>
      <c r="K495" s="7">
        <f aca="true" t="shared" si="100" ref="K495:K558">B495*0.0499</f>
        <v>27.5947</v>
      </c>
      <c r="L495" s="13">
        <f aca="true" t="shared" si="101" ref="L495:L558">N(C495)*0.0435</f>
        <v>262.7835</v>
      </c>
      <c r="M495" s="8">
        <f aca="true" t="shared" si="102" ref="M495:M558">D495*(1/39.102)</f>
        <v>0</v>
      </c>
      <c r="N495" s="9">
        <f aca="true" t="shared" si="103" ref="N495:N558">N(E495)*0.08226</f>
        <v>5.84046</v>
      </c>
      <c r="O495" s="9"/>
      <c r="P495" s="7">
        <f aca="true" t="shared" si="104" ref="P495:P558">(N(F495)*0.01639)</f>
        <v>4.179449999999999</v>
      </c>
      <c r="Q495" s="9">
        <f aca="true" t="shared" si="105" ref="Q495:Q558">N(H495)*0.02821</f>
        <v>160.797</v>
      </c>
      <c r="R495" s="9">
        <f aca="true" t="shared" si="106" ref="R495:R558">N(I495)*0.02082</f>
        <v>131.41584</v>
      </c>
      <c r="T495" s="10">
        <f aca="true" t="shared" si="107" ref="T495:T558">SUM(K495:N495)</f>
        <v>296.21866</v>
      </c>
      <c r="U495" s="10">
        <f aca="true" t="shared" si="108" ref="U495:U558">SUM(P495:R495)</f>
        <v>296.39229</v>
      </c>
      <c r="V495" s="11">
        <f aca="true" t="shared" si="109" ref="V495:V558">+((T495-U495)/(T495+U495))*100</f>
        <v>-0.02929915486711861</v>
      </c>
      <c r="W495"/>
      <c r="X495" s="11">
        <f aca="true" t="shared" si="110" ref="X495:X558">+L495/(L495+Q495)</f>
        <v>0.6203862075803772</v>
      </c>
      <c r="Y495">
        <f aca="true" t="shared" si="111" ref="Y495:Y558">K495/(K495+R495)</f>
        <v>0.17354006847596393</v>
      </c>
      <c r="Z495">
        <v>6952</v>
      </c>
      <c r="AA495" t="s">
        <v>586</v>
      </c>
    </row>
    <row r="496" spans="1:27" ht="12.75">
      <c r="A496" t="s">
        <v>587</v>
      </c>
      <c r="B496">
        <v>250</v>
      </c>
      <c r="C496">
        <v>3691</v>
      </c>
      <c r="E496">
        <v>20</v>
      </c>
      <c r="F496">
        <v>207</v>
      </c>
      <c r="H496">
        <v>820</v>
      </c>
      <c r="I496">
        <v>6642</v>
      </c>
      <c r="K496" s="7">
        <f t="shared" si="100"/>
        <v>12.475</v>
      </c>
      <c r="L496" s="13">
        <f t="shared" si="101"/>
        <v>160.55849999999998</v>
      </c>
      <c r="M496" s="8">
        <f t="shared" si="102"/>
        <v>0</v>
      </c>
      <c r="N496" s="9">
        <f t="shared" si="103"/>
        <v>1.6452</v>
      </c>
      <c r="O496" s="9"/>
      <c r="P496" s="7">
        <f t="shared" si="104"/>
        <v>3.39273</v>
      </c>
      <c r="Q496" s="9">
        <f t="shared" si="105"/>
        <v>23.132199999999997</v>
      </c>
      <c r="R496" s="9">
        <f t="shared" si="106"/>
        <v>138.28644</v>
      </c>
      <c r="T496" s="10">
        <f t="shared" si="107"/>
        <v>174.67869999999996</v>
      </c>
      <c r="U496" s="10">
        <f t="shared" si="108"/>
        <v>164.81137</v>
      </c>
      <c r="V496" s="11">
        <f t="shared" si="109"/>
        <v>2.9065150565375752</v>
      </c>
      <c r="X496" s="11">
        <f t="shared" si="110"/>
        <v>0.8740698358708415</v>
      </c>
      <c r="Y496">
        <f t="shared" si="111"/>
        <v>0.0827466227438528</v>
      </c>
      <c r="Z496">
        <v>11430</v>
      </c>
      <c r="AA496" t="s">
        <v>586</v>
      </c>
    </row>
    <row r="497" spans="1:27" ht="12.75">
      <c r="A497" t="s">
        <v>588</v>
      </c>
      <c r="B497">
        <v>106.32</v>
      </c>
      <c r="C497">
        <v>900.69</v>
      </c>
      <c r="E497">
        <v>19.06</v>
      </c>
      <c r="F497">
        <v>159.48</v>
      </c>
      <c r="H497">
        <v>168.5</v>
      </c>
      <c r="I497">
        <v>1855.55</v>
      </c>
      <c r="K497" s="7">
        <f t="shared" si="100"/>
        <v>5.305368</v>
      </c>
      <c r="L497" s="13">
        <f t="shared" si="101"/>
        <v>39.180015</v>
      </c>
      <c r="M497" s="8">
        <f t="shared" si="102"/>
        <v>0</v>
      </c>
      <c r="N497" s="9">
        <f t="shared" si="103"/>
        <v>1.5678755999999998</v>
      </c>
      <c r="O497" s="9"/>
      <c r="P497" s="7">
        <f t="shared" si="104"/>
        <v>2.6138771999999997</v>
      </c>
      <c r="Q497" s="9">
        <f t="shared" si="105"/>
        <v>4.753385</v>
      </c>
      <c r="R497" s="9">
        <f t="shared" si="106"/>
        <v>38.632551</v>
      </c>
      <c r="T497" s="10">
        <f t="shared" si="107"/>
        <v>46.0532586</v>
      </c>
      <c r="U497" s="10">
        <f t="shared" si="108"/>
        <v>45.9998132</v>
      </c>
      <c r="V497" s="11">
        <f t="shared" si="109"/>
        <v>0.05805933355067146</v>
      </c>
      <c r="X497" s="11">
        <f t="shared" si="110"/>
        <v>0.8918047544692648</v>
      </c>
      <c r="Y497">
        <f t="shared" si="111"/>
        <v>0.12074691111338248</v>
      </c>
      <c r="Z497">
        <v>11553</v>
      </c>
      <c r="AA497" t="s">
        <v>586</v>
      </c>
    </row>
    <row r="498" spans="1:27" ht="12.75">
      <c r="A498" t="s">
        <v>588</v>
      </c>
      <c r="B498">
        <v>132.4</v>
      </c>
      <c r="C498">
        <v>885.65</v>
      </c>
      <c r="E498">
        <v>18.05</v>
      </c>
      <c r="F498">
        <v>214.64</v>
      </c>
      <c r="H498">
        <v>156.47</v>
      </c>
      <c r="I498">
        <v>1855.55</v>
      </c>
      <c r="K498" s="7">
        <f t="shared" si="100"/>
        <v>6.60676</v>
      </c>
      <c r="L498" s="13">
        <f t="shared" si="101"/>
        <v>38.525774999999996</v>
      </c>
      <c r="M498" s="8">
        <f t="shared" si="102"/>
        <v>0</v>
      </c>
      <c r="N498" s="9">
        <f t="shared" si="103"/>
        <v>1.484793</v>
      </c>
      <c r="O498" s="9"/>
      <c r="P498" s="7">
        <f t="shared" si="104"/>
        <v>3.5179495999999992</v>
      </c>
      <c r="Q498" s="9">
        <f t="shared" si="105"/>
        <v>4.4140187</v>
      </c>
      <c r="R498" s="9">
        <f t="shared" si="106"/>
        <v>38.632551</v>
      </c>
      <c r="T498" s="10">
        <f t="shared" si="107"/>
        <v>46.617328</v>
      </c>
      <c r="U498" s="10">
        <f t="shared" si="108"/>
        <v>46.5645193</v>
      </c>
      <c r="V498" s="11">
        <f t="shared" si="109"/>
        <v>0.05667273350997403</v>
      </c>
      <c r="X498" s="11">
        <f t="shared" si="110"/>
        <v>0.8972044735277803</v>
      </c>
      <c r="Y498">
        <f t="shared" si="111"/>
        <v>0.14604024362793677</v>
      </c>
      <c r="Z498">
        <v>11553</v>
      </c>
      <c r="AA498" t="s">
        <v>586</v>
      </c>
    </row>
    <row r="499" spans="1:27" ht="12.75">
      <c r="A499" t="s">
        <v>588</v>
      </c>
      <c r="B499">
        <v>66.2</v>
      </c>
      <c r="C499">
        <v>858.57</v>
      </c>
      <c r="E499">
        <v>10.03</v>
      </c>
      <c r="F499">
        <v>268.8</v>
      </c>
      <c r="H499">
        <v>128.38</v>
      </c>
      <c r="I499">
        <v>1604.8</v>
      </c>
      <c r="K499" s="7">
        <f t="shared" si="100"/>
        <v>3.30338</v>
      </c>
      <c r="L499" s="13">
        <f t="shared" si="101"/>
        <v>37.347795</v>
      </c>
      <c r="M499" s="8">
        <f t="shared" si="102"/>
        <v>0</v>
      </c>
      <c r="N499" s="9">
        <f t="shared" si="103"/>
        <v>0.8250677999999999</v>
      </c>
      <c r="O499" s="9"/>
      <c r="P499" s="7">
        <f t="shared" si="104"/>
        <v>4.405632</v>
      </c>
      <c r="Q499" s="9">
        <f t="shared" si="105"/>
        <v>3.6215998</v>
      </c>
      <c r="R499" s="9">
        <f t="shared" si="106"/>
        <v>33.411936000000004</v>
      </c>
      <c r="T499" s="10">
        <f t="shared" si="107"/>
        <v>41.476242799999994</v>
      </c>
      <c r="U499" s="10">
        <f t="shared" si="108"/>
        <v>41.43916780000001</v>
      </c>
      <c r="V499" s="11">
        <f t="shared" si="109"/>
        <v>0.04471424519483391</v>
      </c>
      <c r="X499" s="11">
        <f t="shared" si="110"/>
        <v>0.911602311489356</v>
      </c>
      <c r="Y499">
        <f t="shared" si="111"/>
        <v>0.08997280589931461</v>
      </c>
      <c r="Z499">
        <v>11553</v>
      </c>
      <c r="AA499" t="s">
        <v>586</v>
      </c>
    </row>
    <row r="500" spans="1:27" ht="12.75">
      <c r="A500" t="s">
        <v>588</v>
      </c>
      <c r="B500">
        <v>100.3</v>
      </c>
      <c r="C500">
        <v>898.69</v>
      </c>
      <c r="E500">
        <v>13.04</v>
      </c>
      <c r="F500">
        <v>367.1</v>
      </c>
      <c r="H500">
        <v>128.38</v>
      </c>
      <c r="I500">
        <v>1705.1</v>
      </c>
      <c r="K500" s="7">
        <f t="shared" si="100"/>
        <v>5.00497</v>
      </c>
      <c r="L500" s="13">
        <f t="shared" si="101"/>
        <v>39.093015</v>
      </c>
      <c r="M500" s="8">
        <f t="shared" si="102"/>
        <v>0</v>
      </c>
      <c r="N500" s="9">
        <f t="shared" si="103"/>
        <v>1.0726704</v>
      </c>
      <c r="O500" s="9"/>
      <c r="P500" s="7">
        <f t="shared" si="104"/>
        <v>6.016769</v>
      </c>
      <c r="Q500" s="9">
        <f t="shared" si="105"/>
        <v>3.6215998</v>
      </c>
      <c r="R500" s="9">
        <f t="shared" si="106"/>
        <v>35.500182</v>
      </c>
      <c r="T500" s="10">
        <f t="shared" si="107"/>
        <v>45.1706554</v>
      </c>
      <c r="U500" s="10">
        <f t="shared" si="108"/>
        <v>45.138550800000004</v>
      </c>
      <c r="V500" s="11">
        <f t="shared" si="109"/>
        <v>0.03554964255681466</v>
      </c>
      <c r="X500" s="11">
        <f t="shared" si="110"/>
        <v>0.9152140358292544</v>
      </c>
      <c r="Y500">
        <f t="shared" si="111"/>
        <v>0.12356378763866878</v>
      </c>
      <c r="Z500">
        <v>11553</v>
      </c>
      <c r="AA500" t="s">
        <v>586</v>
      </c>
    </row>
    <row r="501" spans="1:27" ht="12.75">
      <c r="A501" s="22">
        <v>3004320944</v>
      </c>
      <c r="B501">
        <v>120</v>
      </c>
      <c r="C501">
        <v>2792</v>
      </c>
      <c r="E501">
        <v>7</v>
      </c>
      <c r="F501">
        <v>415</v>
      </c>
      <c r="H501">
        <v>739</v>
      </c>
      <c r="I501">
        <v>4826</v>
      </c>
      <c r="K501" s="7">
        <f t="shared" si="100"/>
        <v>5.9879999999999995</v>
      </c>
      <c r="L501" s="13">
        <f t="shared" si="101"/>
        <v>121.452</v>
      </c>
      <c r="M501" s="8">
        <f t="shared" si="102"/>
        <v>0</v>
      </c>
      <c r="N501" s="9">
        <f t="shared" si="103"/>
        <v>0.57582</v>
      </c>
      <c r="O501" s="9"/>
      <c r="P501" s="7">
        <f t="shared" si="104"/>
        <v>6.801849999999999</v>
      </c>
      <c r="Q501" s="9">
        <f t="shared" si="105"/>
        <v>20.847189999999998</v>
      </c>
      <c r="R501" s="9">
        <f t="shared" si="106"/>
        <v>100.47732</v>
      </c>
      <c r="T501" s="10">
        <f t="shared" si="107"/>
        <v>128.01582</v>
      </c>
      <c r="U501" s="10">
        <f t="shared" si="108"/>
        <v>128.12636</v>
      </c>
      <c r="V501" s="11">
        <f t="shared" si="109"/>
        <v>-0.04315571921813678</v>
      </c>
      <c r="X501" s="11">
        <f t="shared" si="110"/>
        <v>0.8534974795007617</v>
      </c>
      <c r="Y501">
        <f t="shared" si="111"/>
        <v>0.05624366695182994</v>
      </c>
      <c r="Z501">
        <v>6100</v>
      </c>
      <c r="AA501" t="s">
        <v>586</v>
      </c>
    </row>
    <row r="502" spans="1:27" ht="12.75">
      <c r="A502" t="s">
        <v>590</v>
      </c>
      <c r="B502">
        <v>500.74</v>
      </c>
      <c r="C502">
        <v>11009.02</v>
      </c>
      <c r="E502">
        <v>96.26</v>
      </c>
      <c r="F502">
        <v>636.93</v>
      </c>
      <c r="H502">
        <v>16847.87</v>
      </c>
      <c r="I502">
        <v>1235.97</v>
      </c>
      <c r="K502" s="7">
        <f t="shared" si="100"/>
        <v>24.986926</v>
      </c>
      <c r="L502" s="13">
        <f t="shared" si="101"/>
        <v>478.89236999999997</v>
      </c>
      <c r="M502" s="8">
        <f t="shared" si="102"/>
        <v>0</v>
      </c>
      <c r="N502" s="9">
        <f t="shared" si="103"/>
        <v>7.918347600000001</v>
      </c>
      <c r="O502" s="9"/>
      <c r="P502" s="7">
        <f t="shared" si="104"/>
        <v>10.439282699999998</v>
      </c>
      <c r="Q502" s="9">
        <f t="shared" si="105"/>
        <v>475.27841269999993</v>
      </c>
      <c r="R502" s="9">
        <f t="shared" si="106"/>
        <v>25.732895400000004</v>
      </c>
      <c r="T502" s="10">
        <f t="shared" si="107"/>
        <v>511.79764359999996</v>
      </c>
      <c r="U502" s="10">
        <f t="shared" si="108"/>
        <v>511.45059079999993</v>
      </c>
      <c r="V502" s="11">
        <f t="shared" si="109"/>
        <v>0.03391677486778458</v>
      </c>
      <c r="X502" s="11">
        <f t="shared" si="110"/>
        <v>0.5018937685818537</v>
      </c>
      <c r="Y502">
        <f t="shared" si="111"/>
        <v>0.4926461748148033</v>
      </c>
      <c r="Z502">
        <v>6395</v>
      </c>
      <c r="AA502" t="s">
        <v>591</v>
      </c>
    </row>
    <row r="503" spans="1:27" ht="12.75">
      <c r="A503" t="s">
        <v>590</v>
      </c>
      <c r="B503">
        <v>286.34</v>
      </c>
      <c r="C503">
        <v>5372.17</v>
      </c>
      <c r="E503">
        <v>33.63</v>
      </c>
      <c r="F503">
        <v>882.45</v>
      </c>
      <c r="H503">
        <v>2529.16</v>
      </c>
      <c r="I503">
        <v>7914.57</v>
      </c>
      <c r="K503" s="7">
        <f t="shared" si="100"/>
        <v>14.288365999999998</v>
      </c>
      <c r="L503" s="13">
        <f t="shared" si="101"/>
        <v>233.689395</v>
      </c>
      <c r="M503" s="8">
        <f t="shared" si="102"/>
        <v>0</v>
      </c>
      <c r="N503" s="9">
        <f t="shared" si="103"/>
        <v>2.7664038000000004</v>
      </c>
      <c r="O503" s="9"/>
      <c r="P503" s="7">
        <f t="shared" si="104"/>
        <v>14.463355499999999</v>
      </c>
      <c r="Q503" s="9">
        <f t="shared" si="105"/>
        <v>71.3476036</v>
      </c>
      <c r="R503" s="9">
        <f t="shared" si="106"/>
        <v>164.78134740000002</v>
      </c>
      <c r="T503" s="10">
        <f t="shared" si="107"/>
        <v>250.7441648</v>
      </c>
      <c r="U503" s="10">
        <f t="shared" si="108"/>
        <v>250.5923065</v>
      </c>
      <c r="V503" s="11">
        <f t="shared" si="109"/>
        <v>0.030290694711718743</v>
      </c>
      <c r="X503" s="11">
        <f t="shared" si="110"/>
        <v>0.7661018042812594</v>
      </c>
      <c r="Y503">
        <f t="shared" si="111"/>
        <v>0.0797921978468973</v>
      </c>
      <c r="Z503">
        <v>6395</v>
      </c>
      <c r="AA503" t="s">
        <v>591</v>
      </c>
    </row>
    <row r="504" spans="1:27" ht="12.75">
      <c r="A504" t="s">
        <v>592</v>
      </c>
      <c r="B504">
        <v>10</v>
      </c>
      <c r="C504">
        <v>1090</v>
      </c>
      <c r="E504">
        <v>4</v>
      </c>
      <c r="F504">
        <v>1060</v>
      </c>
      <c r="G504">
        <v>18</v>
      </c>
      <c r="H504">
        <v>690</v>
      </c>
      <c r="I504">
        <v>254</v>
      </c>
      <c r="K504" s="7">
        <f t="shared" si="100"/>
        <v>0.499</v>
      </c>
      <c r="L504" s="13">
        <f t="shared" si="101"/>
        <v>47.415</v>
      </c>
      <c r="M504" s="8">
        <f t="shared" si="102"/>
        <v>0</v>
      </c>
      <c r="N504" s="9">
        <f t="shared" si="103"/>
        <v>0.32904</v>
      </c>
      <c r="O504" s="9"/>
      <c r="P504" s="7">
        <f t="shared" si="104"/>
        <v>17.373399999999997</v>
      </c>
      <c r="Q504" s="9">
        <f t="shared" si="105"/>
        <v>19.4649</v>
      </c>
      <c r="R504" s="9">
        <f t="shared" si="106"/>
        <v>5.28828</v>
      </c>
      <c r="T504" s="10">
        <f t="shared" si="107"/>
        <v>48.24304</v>
      </c>
      <c r="U504" s="10">
        <f t="shared" si="108"/>
        <v>42.12658</v>
      </c>
      <c r="V504" s="11">
        <f t="shared" si="109"/>
        <v>6.7682701332593895</v>
      </c>
      <c r="X504" s="11">
        <f t="shared" si="110"/>
        <v>0.7089573997568777</v>
      </c>
      <c r="Y504">
        <f t="shared" si="111"/>
        <v>0.08622357998921773</v>
      </c>
      <c r="Z504">
        <v>6940</v>
      </c>
      <c r="AA504" t="s">
        <v>591</v>
      </c>
    </row>
    <row r="505" spans="1:27" ht="12.75">
      <c r="A505" t="s">
        <v>593</v>
      </c>
      <c r="B505">
        <v>313.08</v>
      </c>
      <c r="C505">
        <v>1491.21</v>
      </c>
      <c r="E505">
        <v>48.79</v>
      </c>
      <c r="F505">
        <v>272.42</v>
      </c>
      <c r="H505">
        <v>57.94</v>
      </c>
      <c r="I505">
        <v>3764.1</v>
      </c>
      <c r="K505" s="7">
        <f t="shared" si="100"/>
        <v>15.622691999999999</v>
      </c>
      <c r="L505" s="13">
        <f t="shared" si="101"/>
        <v>64.86763499999999</v>
      </c>
      <c r="M505" s="8">
        <f t="shared" si="102"/>
        <v>0</v>
      </c>
      <c r="N505" s="9">
        <f t="shared" si="103"/>
        <v>4.0134654</v>
      </c>
      <c r="O505" s="9"/>
      <c r="P505" s="7">
        <f t="shared" si="104"/>
        <v>4.4649638</v>
      </c>
      <c r="Q505" s="9">
        <f t="shared" si="105"/>
        <v>1.6344873999999998</v>
      </c>
      <c r="R505" s="9">
        <f t="shared" si="106"/>
        <v>78.36856200000001</v>
      </c>
      <c r="T505" s="10">
        <f t="shared" si="107"/>
        <v>84.5037924</v>
      </c>
      <c r="U505" s="10">
        <f t="shared" si="108"/>
        <v>84.46801320000002</v>
      </c>
      <c r="V505" s="11">
        <f t="shared" si="109"/>
        <v>0.021174656844632208</v>
      </c>
      <c r="X505" s="11">
        <f t="shared" si="110"/>
        <v>0.9754220265306901</v>
      </c>
      <c r="Y505">
        <f t="shared" si="111"/>
        <v>0.16621431606817372</v>
      </c>
      <c r="Z505">
        <v>10808</v>
      </c>
      <c r="AA505" t="s">
        <v>591</v>
      </c>
    </row>
    <row r="506" spans="1:27" ht="12.75">
      <c r="A506">
        <v>3004321065</v>
      </c>
      <c r="B506">
        <v>289</v>
      </c>
      <c r="C506">
        <v>2785</v>
      </c>
      <c r="D506">
        <v>170</v>
      </c>
      <c r="E506">
        <v>505</v>
      </c>
      <c r="F506">
        <v>451</v>
      </c>
      <c r="G506" t="s">
        <v>594</v>
      </c>
      <c r="H506">
        <v>800</v>
      </c>
      <c r="I506">
        <v>7300</v>
      </c>
      <c r="K506" s="7">
        <f t="shared" si="100"/>
        <v>14.4211</v>
      </c>
      <c r="L506" s="13">
        <f t="shared" si="101"/>
        <v>121.1475</v>
      </c>
      <c r="M506" s="8">
        <f t="shared" si="102"/>
        <v>4.34760370313539</v>
      </c>
      <c r="N506" s="9">
        <f t="shared" si="103"/>
        <v>41.5413</v>
      </c>
      <c r="O506" s="9"/>
      <c r="P506" s="7">
        <f t="shared" si="104"/>
        <v>7.391889999999999</v>
      </c>
      <c r="Q506" s="9">
        <f t="shared" si="105"/>
        <v>22.567999999999998</v>
      </c>
      <c r="R506" s="9">
        <f t="shared" si="106"/>
        <v>151.98600000000002</v>
      </c>
      <c r="T506" s="10">
        <f t="shared" si="107"/>
        <v>181.4575037031354</v>
      </c>
      <c r="U506" s="10">
        <f t="shared" si="108"/>
        <v>181.94589000000002</v>
      </c>
      <c r="V506" s="11">
        <f t="shared" si="109"/>
        <v>-0.13439233241272255</v>
      </c>
      <c r="X506" s="11">
        <f t="shared" si="110"/>
        <v>0.8429675295984079</v>
      </c>
      <c r="Y506">
        <f t="shared" si="111"/>
        <v>0.08666156672401597</v>
      </c>
      <c r="Z506">
        <v>5251</v>
      </c>
      <c r="AA506" t="s">
        <v>591</v>
      </c>
    </row>
    <row r="507" spans="1:27" ht="12.75">
      <c r="A507" t="s">
        <v>595</v>
      </c>
      <c r="B507">
        <v>11</v>
      </c>
      <c r="C507">
        <v>628</v>
      </c>
      <c r="E507">
        <v>9</v>
      </c>
      <c r="F507">
        <v>1050</v>
      </c>
      <c r="G507">
        <v>217</v>
      </c>
      <c r="H507">
        <v>72</v>
      </c>
      <c r="I507">
        <v>102</v>
      </c>
      <c r="K507" s="7">
        <f t="shared" si="100"/>
        <v>0.5488999999999999</v>
      </c>
      <c r="L507" s="13">
        <f t="shared" si="101"/>
        <v>27.317999999999998</v>
      </c>
      <c r="M507" s="8">
        <f t="shared" si="102"/>
        <v>0</v>
      </c>
      <c r="N507" s="9">
        <f t="shared" si="103"/>
        <v>0.74034</v>
      </c>
      <c r="O507" s="9"/>
      <c r="P507" s="7">
        <f t="shared" si="104"/>
        <v>17.2095</v>
      </c>
      <c r="Q507" s="9">
        <f t="shared" si="105"/>
        <v>2.03112</v>
      </c>
      <c r="R507" s="9">
        <f t="shared" si="106"/>
        <v>2.12364</v>
      </c>
      <c r="T507" s="10">
        <f t="shared" si="107"/>
        <v>28.607239999999997</v>
      </c>
      <c r="U507" s="10">
        <f t="shared" si="108"/>
        <v>21.36426</v>
      </c>
      <c r="V507" s="11">
        <f t="shared" si="109"/>
        <v>14.494221706372624</v>
      </c>
      <c r="X507" s="11">
        <f t="shared" si="110"/>
        <v>0.9307945178594792</v>
      </c>
      <c r="Y507">
        <f t="shared" si="111"/>
        <v>0.20538513923084406</v>
      </c>
      <c r="Z507">
        <v>4995</v>
      </c>
      <c r="AA507" t="s">
        <v>596</v>
      </c>
    </row>
    <row r="508" spans="1:27" ht="12.75">
      <c r="A508" t="s">
        <v>597</v>
      </c>
      <c r="B508">
        <v>20</v>
      </c>
      <c r="C508">
        <v>2920</v>
      </c>
      <c r="D508">
        <v>160</v>
      </c>
      <c r="E508">
        <v>12</v>
      </c>
      <c r="F508">
        <v>2989</v>
      </c>
      <c r="G508">
        <v>204</v>
      </c>
      <c r="H508">
        <v>2620</v>
      </c>
      <c r="I508">
        <v>165</v>
      </c>
      <c r="K508" s="7">
        <f t="shared" si="100"/>
        <v>0.998</v>
      </c>
      <c r="L508" s="13">
        <f t="shared" si="101"/>
        <v>127.02</v>
      </c>
      <c r="M508" s="8">
        <f t="shared" si="102"/>
        <v>4.091862308833308</v>
      </c>
      <c r="N508" s="9">
        <f t="shared" si="103"/>
        <v>0.98712</v>
      </c>
      <c r="O508" s="9"/>
      <c r="P508" s="7">
        <f t="shared" si="104"/>
        <v>48.989709999999995</v>
      </c>
      <c r="Q508" s="9">
        <f t="shared" si="105"/>
        <v>73.9102</v>
      </c>
      <c r="R508" s="9">
        <f t="shared" si="106"/>
        <v>3.4353000000000002</v>
      </c>
      <c r="T508" s="10">
        <f t="shared" si="107"/>
        <v>133.0969823088333</v>
      </c>
      <c r="U508" s="10">
        <f t="shared" si="108"/>
        <v>126.33521</v>
      </c>
      <c r="V508" s="11">
        <f t="shared" si="109"/>
        <v>2.606373653422298</v>
      </c>
      <c r="X508" s="11">
        <f t="shared" si="110"/>
        <v>0.6321598246555271</v>
      </c>
      <c r="Y508">
        <f t="shared" si="111"/>
        <v>0.2251144745449214</v>
      </c>
      <c r="Z508">
        <v>5402</v>
      </c>
      <c r="AA508" t="s">
        <v>596</v>
      </c>
    </row>
    <row r="509" spans="1:27" ht="12.75">
      <c r="A509" t="s">
        <v>598</v>
      </c>
      <c r="B509">
        <v>308.4</v>
      </c>
      <c r="C509">
        <v>14403.31</v>
      </c>
      <c r="E509">
        <v>175.79</v>
      </c>
      <c r="F509">
        <v>1417.61</v>
      </c>
      <c r="H509">
        <v>20416.08</v>
      </c>
      <c r="I509">
        <v>2724.2</v>
      </c>
      <c r="K509" s="7">
        <f t="shared" si="100"/>
        <v>15.389159999999999</v>
      </c>
      <c r="L509" s="13">
        <f t="shared" si="101"/>
        <v>626.5439849999999</v>
      </c>
      <c r="M509" s="8">
        <f t="shared" si="102"/>
        <v>0</v>
      </c>
      <c r="N509" s="9">
        <f t="shared" si="103"/>
        <v>14.4604854</v>
      </c>
      <c r="O509" s="9"/>
      <c r="P509" s="7">
        <f t="shared" si="104"/>
        <v>23.234627899999996</v>
      </c>
      <c r="Q509" s="9">
        <f t="shared" si="105"/>
        <v>575.9376168</v>
      </c>
      <c r="R509" s="9">
        <f t="shared" si="106"/>
        <v>56.717844</v>
      </c>
      <c r="T509" s="10">
        <f t="shared" si="107"/>
        <v>656.3936303999999</v>
      </c>
      <c r="U509" s="10">
        <f t="shared" si="108"/>
        <v>655.8900887</v>
      </c>
      <c r="V509" s="11">
        <f t="shared" si="109"/>
        <v>0.03837140495389648</v>
      </c>
      <c r="X509" s="11">
        <f t="shared" si="110"/>
        <v>0.5210424708886385</v>
      </c>
      <c r="Y509">
        <f t="shared" si="111"/>
        <v>0.21342115392840338</v>
      </c>
      <c r="Z509">
        <v>6576</v>
      </c>
      <c r="AA509" t="s">
        <v>596</v>
      </c>
    </row>
    <row r="510" spans="1:27" ht="12.75">
      <c r="A510" t="s">
        <v>599</v>
      </c>
      <c r="B510">
        <v>78</v>
      </c>
      <c r="C510">
        <v>2096</v>
      </c>
      <c r="E510">
        <v>44</v>
      </c>
      <c r="F510">
        <v>793</v>
      </c>
      <c r="H510">
        <v>1900</v>
      </c>
      <c r="I510">
        <v>1543</v>
      </c>
      <c r="K510" s="7">
        <f t="shared" si="100"/>
        <v>3.8922</v>
      </c>
      <c r="L510" s="13">
        <f t="shared" si="101"/>
        <v>91.17599999999999</v>
      </c>
      <c r="M510" s="8">
        <f t="shared" si="102"/>
        <v>0</v>
      </c>
      <c r="N510" s="9">
        <f t="shared" si="103"/>
        <v>3.61944</v>
      </c>
      <c r="O510" s="9"/>
      <c r="P510" s="7">
        <f t="shared" si="104"/>
        <v>12.997269999999999</v>
      </c>
      <c r="Q510" s="9">
        <f t="shared" si="105"/>
        <v>53.599</v>
      </c>
      <c r="R510" s="9">
        <f t="shared" si="106"/>
        <v>32.125260000000004</v>
      </c>
      <c r="T510" s="10">
        <f t="shared" si="107"/>
        <v>98.68763999999999</v>
      </c>
      <c r="U510" s="10">
        <f t="shared" si="108"/>
        <v>98.72153</v>
      </c>
      <c r="V510" s="11">
        <f t="shared" si="109"/>
        <v>-0.01716738893133168</v>
      </c>
      <c r="X510" s="11">
        <f t="shared" si="110"/>
        <v>0.6297772405456743</v>
      </c>
      <c r="Y510">
        <f t="shared" si="111"/>
        <v>0.10806425550274781</v>
      </c>
      <c r="Z510">
        <v>6604</v>
      </c>
      <c r="AA510" t="s">
        <v>596</v>
      </c>
    </row>
    <row r="511" spans="1:27" ht="12.75">
      <c r="A511" t="s">
        <v>600</v>
      </c>
      <c r="B511">
        <v>28.08</v>
      </c>
      <c r="C511">
        <v>1080.23</v>
      </c>
      <c r="E511">
        <v>1</v>
      </c>
      <c r="F511">
        <v>1186.55</v>
      </c>
      <c r="G511">
        <v>144.43</v>
      </c>
      <c r="H511">
        <v>269.81</v>
      </c>
      <c r="I511">
        <v>793.37</v>
      </c>
      <c r="K511" s="7">
        <f t="shared" si="100"/>
        <v>1.401192</v>
      </c>
      <c r="L511" s="13">
        <f t="shared" si="101"/>
        <v>46.990005</v>
      </c>
      <c r="M511" s="8">
        <f t="shared" si="102"/>
        <v>0</v>
      </c>
      <c r="N511" s="9">
        <f t="shared" si="103"/>
        <v>0.08226</v>
      </c>
      <c r="O511" s="9"/>
      <c r="P511" s="7">
        <f t="shared" si="104"/>
        <v>19.4475545</v>
      </c>
      <c r="Q511" s="9">
        <f t="shared" si="105"/>
        <v>7.6113401</v>
      </c>
      <c r="R511" s="9">
        <f t="shared" si="106"/>
        <v>16.517963400000003</v>
      </c>
      <c r="T511" s="10">
        <f t="shared" si="107"/>
        <v>48.473456999999996</v>
      </c>
      <c r="U511" s="10">
        <f t="shared" si="108"/>
        <v>43.576858</v>
      </c>
      <c r="V511" s="11">
        <f t="shared" si="109"/>
        <v>5.319480981678329</v>
      </c>
      <c r="X511" s="11">
        <f t="shared" si="110"/>
        <v>0.8606016008202699</v>
      </c>
      <c r="Y511">
        <f t="shared" si="111"/>
        <v>0.07819520332972836</v>
      </c>
      <c r="Z511">
        <v>657</v>
      </c>
      <c r="AA511" t="s">
        <v>601</v>
      </c>
    </row>
    <row r="512" spans="1:27" ht="12.75">
      <c r="A512" t="s">
        <v>602</v>
      </c>
      <c r="B512">
        <v>7</v>
      </c>
      <c r="C512">
        <v>1142</v>
      </c>
      <c r="D512">
        <v>5</v>
      </c>
      <c r="E512">
        <v>3</v>
      </c>
      <c r="F512">
        <v>1269</v>
      </c>
      <c r="G512">
        <v>420</v>
      </c>
      <c r="H512">
        <v>200</v>
      </c>
      <c r="I512">
        <v>497</v>
      </c>
      <c r="K512" s="7">
        <f t="shared" si="100"/>
        <v>0.3493</v>
      </c>
      <c r="L512" s="13">
        <f t="shared" si="101"/>
        <v>49.677</v>
      </c>
      <c r="M512" s="8">
        <f t="shared" si="102"/>
        <v>0.12787069715104088</v>
      </c>
      <c r="N512" s="9">
        <f t="shared" si="103"/>
        <v>0.24678</v>
      </c>
      <c r="O512" s="9"/>
      <c r="P512" s="7">
        <f t="shared" si="104"/>
        <v>20.79891</v>
      </c>
      <c r="Q512" s="9">
        <f t="shared" si="105"/>
        <v>5.6419999999999995</v>
      </c>
      <c r="R512" s="9">
        <f t="shared" si="106"/>
        <v>10.34754</v>
      </c>
      <c r="T512" s="10">
        <f t="shared" si="107"/>
        <v>50.40095069715104</v>
      </c>
      <c r="U512" s="10">
        <f t="shared" si="108"/>
        <v>36.78845</v>
      </c>
      <c r="V512" s="11">
        <f t="shared" si="109"/>
        <v>15.612563669790013</v>
      </c>
      <c r="X512" s="11">
        <f t="shared" si="110"/>
        <v>0.8980097254107992</v>
      </c>
      <c r="Y512">
        <f t="shared" si="111"/>
        <v>0.03265450357301783</v>
      </c>
      <c r="Z512">
        <v>664</v>
      </c>
      <c r="AA512" t="s">
        <v>601</v>
      </c>
    </row>
    <row r="513" spans="1:27" ht="12.75">
      <c r="A513" t="s">
        <v>603</v>
      </c>
      <c r="B513">
        <v>42</v>
      </c>
      <c r="C513">
        <v>1126</v>
      </c>
      <c r="D513">
        <v>7</v>
      </c>
      <c r="E513">
        <v>5</v>
      </c>
      <c r="F513">
        <v>2098</v>
      </c>
      <c r="H513">
        <v>200</v>
      </c>
      <c r="I513">
        <v>629</v>
      </c>
      <c r="K513" s="7">
        <f t="shared" si="100"/>
        <v>2.0958</v>
      </c>
      <c r="L513" s="13">
        <f t="shared" si="101"/>
        <v>48.980999999999995</v>
      </c>
      <c r="M513" s="8">
        <f t="shared" si="102"/>
        <v>0.17901897601145725</v>
      </c>
      <c r="N513" s="9">
        <f t="shared" si="103"/>
        <v>0.4113</v>
      </c>
      <c r="O513" s="9"/>
      <c r="P513" s="7">
        <f t="shared" si="104"/>
        <v>34.386219999999994</v>
      </c>
      <c r="Q513" s="9">
        <f t="shared" si="105"/>
        <v>5.6419999999999995</v>
      </c>
      <c r="R513" s="9">
        <f t="shared" si="106"/>
        <v>13.095780000000001</v>
      </c>
      <c r="T513" s="10">
        <f t="shared" si="107"/>
        <v>51.667118976011444</v>
      </c>
      <c r="U513" s="10">
        <f t="shared" si="108"/>
        <v>53.123999999999995</v>
      </c>
      <c r="V513" s="11">
        <f t="shared" si="109"/>
        <v>-1.3902714640560876</v>
      </c>
      <c r="X513" s="11">
        <f t="shared" si="110"/>
        <v>0.8967101770316533</v>
      </c>
      <c r="Y513">
        <f t="shared" si="111"/>
        <v>0.13795800041865294</v>
      </c>
      <c r="Z513">
        <v>664</v>
      </c>
      <c r="AA513" t="s">
        <v>601</v>
      </c>
    </row>
    <row r="514" spans="1:27" ht="12.75">
      <c r="A514" t="s">
        <v>604</v>
      </c>
      <c r="B514">
        <v>7</v>
      </c>
      <c r="C514">
        <v>1074</v>
      </c>
      <c r="D514">
        <v>6</v>
      </c>
      <c r="E514">
        <v>2</v>
      </c>
      <c r="F514">
        <v>878</v>
      </c>
      <c r="G514">
        <v>72</v>
      </c>
      <c r="H514">
        <v>160</v>
      </c>
      <c r="I514">
        <v>1253</v>
      </c>
      <c r="K514" s="7">
        <f t="shared" si="100"/>
        <v>0.3493</v>
      </c>
      <c r="L514" s="13">
        <f t="shared" si="101"/>
        <v>46.718999999999994</v>
      </c>
      <c r="M514" s="8">
        <f t="shared" si="102"/>
        <v>0.15344483658124908</v>
      </c>
      <c r="N514" s="9">
        <f t="shared" si="103"/>
        <v>0.16452</v>
      </c>
      <c r="O514" s="9"/>
      <c r="P514" s="7">
        <f t="shared" si="104"/>
        <v>14.390419999999999</v>
      </c>
      <c r="Q514" s="9">
        <f t="shared" si="105"/>
        <v>4.5136</v>
      </c>
      <c r="R514" s="9">
        <f t="shared" si="106"/>
        <v>26.087460000000004</v>
      </c>
      <c r="T514" s="10">
        <f t="shared" si="107"/>
        <v>47.38626483658125</v>
      </c>
      <c r="U514" s="10">
        <f t="shared" si="108"/>
        <v>44.99148</v>
      </c>
      <c r="V514" s="11">
        <f t="shared" si="109"/>
        <v>2.592382874054443</v>
      </c>
      <c r="X514" s="11">
        <f t="shared" si="110"/>
        <v>0.9118998450205533</v>
      </c>
      <c r="Y514">
        <f t="shared" si="111"/>
        <v>0.013212662973828865</v>
      </c>
      <c r="Z514">
        <v>715</v>
      </c>
      <c r="AA514" t="s">
        <v>601</v>
      </c>
    </row>
    <row r="515" spans="1:27" ht="12.75">
      <c r="A515" t="s">
        <v>605</v>
      </c>
      <c r="B515">
        <v>10</v>
      </c>
      <c r="C515">
        <v>918</v>
      </c>
      <c r="D515">
        <v>5</v>
      </c>
      <c r="E515">
        <v>7</v>
      </c>
      <c r="F515">
        <v>525</v>
      </c>
      <c r="G515">
        <v>48</v>
      </c>
      <c r="H515">
        <v>142</v>
      </c>
      <c r="I515">
        <v>1300</v>
      </c>
      <c r="K515" s="7">
        <f t="shared" si="100"/>
        <v>0.499</v>
      </c>
      <c r="L515" s="13">
        <f t="shared" si="101"/>
        <v>39.933</v>
      </c>
      <c r="M515" s="8">
        <f t="shared" si="102"/>
        <v>0.12787069715104088</v>
      </c>
      <c r="N515" s="9">
        <f t="shared" si="103"/>
        <v>0.57582</v>
      </c>
      <c r="O515" s="9"/>
      <c r="P515" s="7">
        <f t="shared" si="104"/>
        <v>8.60475</v>
      </c>
      <c r="Q515" s="9">
        <f t="shared" si="105"/>
        <v>4.00582</v>
      </c>
      <c r="R515" s="9">
        <f t="shared" si="106"/>
        <v>27.066000000000003</v>
      </c>
      <c r="T515" s="10">
        <f t="shared" si="107"/>
        <v>41.13569069715104</v>
      </c>
      <c r="U515" s="10">
        <f t="shared" si="108"/>
        <v>39.67657</v>
      </c>
      <c r="V515" s="11">
        <f t="shared" si="109"/>
        <v>1.8055684676601098</v>
      </c>
      <c r="X515" s="11">
        <f t="shared" si="110"/>
        <v>0.90883187122458</v>
      </c>
      <c r="Y515">
        <f t="shared" si="111"/>
        <v>0.018102666424814076</v>
      </c>
      <c r="Z515">
        <v>736</v>
      </c>
      <c r="AA515" t="s">
        <v>601</v>
      </c>
    </row>
    <row r="516" spans="1:27" ht="12.75">
      <c r="A516" t="s">
        <v>606</v>
      </c>
      <c r="B516">
        <v>12.04</v>
      </c>
      <c r="C516">
        <v>1427.27</v>
      </c>
      <c r="E516">
        <v>1</v>
      </c>
      <c r="F516">
        <v>954.86</v>
      </c>
      <c r="G516">
        <v>144.43</v>
      </c>
      <c r="H516">
        <v>213.64</v>
      </c>
      <c r="I516">
        <v>1739.2</v>
      </c>
      <c r="K516" s="7">
        <f t="shared" si="100"/>
        <v>0.600796</v>
      </c>
      <c r="L516" s="13">
        <f t="shared" si="101"/>
        <v>62.086245</v>
      </c>
      <c r="M516" s="8">
        <f t="shared" si="102"/>
        <v>0</v>
      </c>
      <c r="N516" s="9">
        <f t="shared" si="103"/>
        <v>0.08226</v>
      </c>
      <c r="O516" s="9"/>
      <c r="P516" s="7">
        <f t="shared" si="104"/>
        <v>15.6501554</v>
      </c>
      <c r="Q516" s="9">
        <f t="shared" si="105"/>
        <v>6.0267843999999995</v>
      </c>
      <c r="R516" s="9">
        <f t="shared" si="106"/>
        <v>36.21014400000001</v>
      </c>
      <c r="T516" s="10">
        <f t="shared" si="107"/>
        <v>62.769301</v>
      </c>
      <c r="U516" s="10">
        <f t="shared" si="108"/>
        <v>57.887083800000006</v>
      </c>
      <c r="V516" s="11">
        <f t="shared" si="109"/>
        <v>4.046381141033485</v>
      </c>
      <c r="X516" s="11">
        <f t="shared" si="110"/>
        <v>0.9115178923461595</v>
      </c>
      <c r="Y516">
        <f t="shared" si="111"/>
        <v>0.016321126273874012</v>
      </c>
      <c r="Z516">
        <v>765</v>
      </c>
      <c r="AA516" t="s">
        <v>601</v>
      </c>
    </row>
    <row r="517" spans="1:27" ht="12.75">
      <c r="A517" t="s">
        <v>607</v>
      </c>
      <c r="B517">
        <v>3</v>
      </c>
      <c r="C517">
        <v>769</v>
      </c>
      <c r="D517">
        <v>4</v>
      </c>
      <c r="E517">
        <v>3</v>
      </c>
      <c r="F517">
        <v>817</v>
      </c>
      <c r="G517">
        <v>444</v>
      </c>
      <c r="H517">
        <v>184</v>
      </c>
      <c r="I517">
        <v>31</v>
      </c>
      <c r="K517" s="7">
        <f t="shared" si="100"/>
        <v>0.1497</v>
      </c>
      <c r="L517" s="13">
        <f t="shared" si="101"/>
        <v>33.451499999999996</v>
      </c>
      <c r="M517" s="8">
        <f t="shared" si="102"/>
        <v>0.10229655772083271</v>
      </c>
      <c r="N517" s="9">
        <f t="shared" si="103"/>
        <v>0.24678</v>
      </c>
      <c r="O517" s="9"/>
      <c r="P517" s="7">
        <f t="shared" si="104"/>
        <v>13.390629999999998</v>
      </c>
      <c r="Q517" s="9">
        <f t="shared" si="105"/>
        <v>5.19064</v>
      </c>
      <c r="R517" s="9">
        <f t="shared" si="106"/>
        <v>0.6454200000000001</v>
      </c>
      <c r="T517" s="10">
        <f t="shared" si="107"/>
        <v>33.950276557720834</v>
      </c>
      <c r="U517" s="10">
        <f t="shared" si="108"/>
        <v>19.226689999999998</v>
      </c>
      <c r="V517" s="11">
        <f t="shared" si="109"/>
        <v>27.687902320902698</v>
      </c>
      <c r="X517" s="11">
        <f t="shared" si="110"/>
        <v>0.8656741060407109</v>
      </c>
      <c r="Y517">
        <f t="shared" si="111"/>
        <v>0.18827346815575005</v>
      </c>
      <c r="Z517">
        <v>767</v>
      </c>
      <c r="AA517" t="s">
        <v>601</v>
      </c>
    </row>
    <row r="518" spans="1:27" ht="12.75">
      <c r="A518" t="s">
        <v>608</v>
      </c>
      <c r="B518">
        <v>2</v>
      </c>
      <c r="C518">
        <v>1040</v>
      </c>
      <c r="D518">
        <v>2</v>
      </c>
      <c r="E518">
        <v>3</v>
      </c>
      <c r="F518">
        <v>1430</v>
      </c>
      <c r="G518">
        <v>216</v>
      </c>
      <c r="H518">
        <v>312</v>
      </c>
      <c r="I518">
        <v>300</v>
      </c>
      <c r="K518" s="7">
        <f t="shared" si="100"/>
        <v>0.0998</v>
      </c>
      <c r="L518" s="13">
        <f t="shared" si="101"/>
        <v>45.239999999999995</v>
      </c>
      <c r="M518" s="8">
        <f t="shared" si="102"/>
        <v>0.051148278860416355</v>
      </c>
      <c r="N518" s="9">
        <f t="shared" si="103"/>
        <v>0.24678</v>
      </c>
      <c r="O518" s="9"/>
      <c r="P518" s="7">
        <f t="shared" si="104"/>
        <v>23.437699999999996</v>
      </c>
      <c r="Q518" s="9">
        <f t="shared" si="105"/>
        <v>8.80152</v>
      </c>
      <c r="R518" s="9">
        <f t="shared" si="106"/>
        <v>6.246</v>
      </c>
      <c r="T518" s="10">
        <f t="shared" si="107"/>
        <v>45.637728278860415</v>
      </c>
      <c r="U518" s="10">
        <f t="shared" si="108"/>
        <v>38.48522</v>
      </c>
      <c r="V518" s="11">
        <f t="shared" si="109"/>
        <v>8.502446033097248</v>
      </c>
      <c r="X518" s="11">
        <f t="shared" si="110"/>
        <v>0.8371341146585071</v>
      </c>
      <c r="Y518">
        <f t="shared" si="111"/>
        <v>0.015726937501969806</v>
      </c>
      <c r="Z518">
        <v>767</v>
      </c>
      <c r="AA518" t="s">
        <v>601</v>
      </c>
    </row>
    <row r="519" spans="1:27" ht="12.75">
      <c r="A519" t="s">
        <v>609</v>
      </c>
      <c r="B519">
        <v>26.08</v>
      </c>
      <c r="C519">
        <v>1030.08</v>
      </c>
      <c r="E519">
        <v>2.01</v>
      </c>
      <c r="F519">
        <v>893.67</v>
      </c>
      <c r="G519">
        <v>120.36</v>
      </c>
      <c r="H519">
        <v>255.77</v>
      </c>
      <c r="I519">
        <v>978.93</v>
      </c>
      <c r="K519" s="7">
        <f t="shared" si="100"/>
        <v>1.3013919999999999</v>
      </c>
      <c r="L519" s="13">
        <f t="shared" si="101"/>
        <v>44.808479999999996</v>
      </c>
      <c r="M519" s="8">
        <f t="shared" si="102"/>
        <v>0</v>
      </c>
      <c r="N519" s="9">
        <f t="shared" si="103"/>
        <v>0.16534259999999998</v>
      </c>
      <c r="O519" s="9"/>
      <c r="P519" s="7">
        <f t="shared" si="104"/>
        <v>14.647251299999997</v>
      </c>
      <c r="Q519" s="9">
        <f t="shared" si="105"/>
        <v>7.2152717</v>
      </c>
      <c r="R519" s="9">
        <f t="shared" si="106"/>
        <v>20.3813226</v>
      </c>
      <c r="T519" s="10">
        <f t="shared" si="107"/>
        <v>46.2752146</v>
      </c>
      <c r="U519" s="10">
        <f t="shared" si="108"/>
        <v>42.2438456</v>
      </c>
      <c r="V519" s="11">
        <f t="shared" si="109"/>
        <v>4.554238365038582</v>
      </c>
      <c r="X519" s="11">
        <f t="shared" si="110"/>
        <v>0.8613081243811949</v>
      </c>
      <c r="Y519">
        <f t="shared" si="111"/>
        <v>0.060019791064353165</v>
      </c>
      <c r="Z519">
        <v>776</v>
      </c>
      <c r="AA519" t="s">
        <v>601</v>
      </c>
    </row>
    <row r="520" spans="1:27" ht="12.75">
      <c r="A520" t="s">
        <v>610</v>
      </c>
      <c r="B520">
        <v>8</v>
      </c>
      <c r="C520">
        <v>968</v>
      </c>
      <c r="D520">
        <v>6</v>
      </c>
      <c r="E520">
        <v>10</v>
      </c>
      <c r="F520">
        <v>952</v>
      </c>
      <c r="G520">
        <v>300</v>
      </c>
      <c r="H520">
        <v>298</v>
      </c>
      <c r="I520">
        <v>460</v>
      </c>
      <c r="K520" s="7">
        <f t="shared" si="100"/>
        <v>0.3992</v>
      </c>
      <c r="L520" s="13">
        <f t="shared" si="101"/>
        <v>42.108</v>
      </c>
      <c r="M520" s="8">
        <f t="shared" si="102"/>
        <v>0.15344483658124908</v>
      </c>
      <c r="N520" s="9">
        <f t="shared" si="103"/>
        <v>0.8226</v>
      </c>
      <c r="O520" s="9"/>
      <c r="P520" s="7">
        <f t="shared" si="104"/>
        <v>15.603279999999998</v>
      </c>
      <c r="Q520" s="9">
        <f t="shared" si="105"/>
        <v>8.40658</v>
      </c>
      <c r="R520" s="9">
        <f t="shared" si="106"/>
        <v>9.577200000000001</v>
      </c>
      <c r="T520" s="10">
        <f t="shared" si="107"/>
        <v>43.48324483658125</v>
      </c>
      <c r="U520" s="10">
        <f t="shared" si="108"/>
        <v>33.587059999999994</v>
      </c>
      <c r="V520" s="11">
        <f t="shared" si="109"/>
        <v>12.840464115932825</v>
      </c>
      <c r="X520" s="11">
        <f t="shared" si="110"/>
        <v>0.8335811165805991</v>
      </c>
      <c r="Y520">
        <f t="shared" si="111"/>
        <v>0.04001443406439196</v>
      </c>
      <c r="Z520">
        <v>776</v>
      </c>
      <c r="AA520" t="s">
        <v>601</v>
      </c>
    </row>
    <row r="521" spans="1:27" ht="12.75">
      <c r="A521" t="s">
        <v>611</v>
      </c>
      <c r="B521">
        <v>27.08</v>
      </c>
      <c r="C521">
        <v>916.74</v>
      </c>
      <c r="E521">
        <v>3.01</v>
      </c>
      <c r="F521">
        <v>1346.03</v>
      </c>
      <c r="G521">
        <v>144.43</v>
      </c>
      <c r="H521">
        <v>14.04</v>
      </c>
      <c r="I521">
        <v>681.04</v>
      </c>
      <c r="K521" s="7">
        <f t="shared" si="100"/>
        <v>1.351292</v>
      </c>
      <c r="L521" s="13">
        <f t="shared" si="101"/>
        <v>39.87819</v>
      </c>
      <c r="M521" s="8">
        <f t="shared" si="102"/>
        <v>0</v>
      </c>
      <c r="N521" s="9">
        <f t="shared" si="103"/>
        <v>0.24760259999999998</v>
      </c>
      <c r="O521" s="9"/>
      <c r="P521" s="7">
        <f t="shared" si="104"/>
        <v>22.061431699999996</v>
      </c>
      <c r="Q521" s="9">
        <f t="shared" si="105"/>
        <v>0.3960684</v>
      </c>
      <c r="R521" s="9">
        <f t="shared" si="106"/>
        <v>14.1792528</v>
      </c>
      <c r="T521" s="10">
        <f t="shared" si="107"/>
        <v>41.4770846</v>
      </c>
      <c r="U521" s="10">
        <f t="shared" si="108"/>
        <v>36.6367529</v>
      </c>
      <c r="V521" s="11">
        <f t="shared" si="109"/>
        <v>6.196509933339277</v>
      </c>
      <c r="X521" s="11">
        <f t="shared" si="110"/>
        <v>0.9901657183587024</v>
      </c>
      <c r="Y521">
        <f t="shared" si="111"/>
        <v>0.0870086669464422</v>
      </c>
      <c r="Z521">
        <v>795</v>
      </c>
      <c r="AA521" t="s">
        <v>601</v>
      </c>
    </row>
    <row r="522" spans="1:27" ht="12.75">
      <c r="A522" t="s">
        <v>612</v>
      </c>
      <c r="B522">
        <v>3</v>
      </c>
      <c r="C522">
        <v>1000</v>
      </c>
      <c r="D522">
        <v>3</v>
      </c>
      <c r="E522">
        <v>7</v>
      </c>
      <c r="F522">
        <v>1840</v>
      </c>
      <c r="G522">
        <v>276</v>
      </c>
      <c r="H522">
        <v>168</v>
      </c>
      <c r="I522">
        <v>12</v>
      </c>
      <c r="K522" s="7">
        <f t="shared" si="100"/>
        <v>0.1497</v>
      </c>
      <c r="L522" s="13">
        <f t="shared" si="101"/>
        <v>43.5</v>
      </c>
      <c r="M522" s="8">
        <f t="shared" si="102"/>
        <v>0.07672241829062454</v>
      </c>
      <c r="N522" s="9">
        <f t="shared" si="103"/>
        <v>0.57582</v>
      </c>
      <c r="O522" s="9"/>
      <c r="P522" s="7">
        <f t="shared" si="104"/>
        <v>30.1576</v>
      </c>
      <c r="Q522" s="9">
        <f t="shared" si="105"/>
        <v>4.73928</v>
      </c>
      <c r="R522" s="9">
        <f t="shared" si="106"/>
        <v>0.24984</v>
      </c>
      <c r="T522" s="10">
        <f t="shared" si="107"/>
        <v>44.302242418290625</v>
      </c>
      <c r="U522" s="10">
        <f t="shared" si="108"/>
        <v>35.146719999999995</v>
      </c>
      <c r="V522" s="11">
        <f t="shared" si="109"/>
        <v>11.5237784605515</v>
      </c>
      <c r="X522" s="11">
        <f t="shared" si="110"/>
        <v>0.9017547525584959</v>
      </c>
      <c r="Y522">
        <f t="shared" si="111"/>
        <v>0.37468088301546776</v>
      </c>
      <c r="Z522">
        <v>805</v>
      </c>
      <c r="AA522" t="s">
        <v>601</v>
      </c>
    </row>
    <row r="523" spans="1:27" ht="12.75">
      <c r="A523" t="s">
        <v>613</v>
      </c>
      <c r="B523">
        <v>136</v>
      </c>
      <c r="C523">
        <v>882</v>
      </c>
      <c r="D523">
        <v>8</v>
      </c>
      <c r="E523">
        <v>44</v>
      </c>
      <c r="F523">
        <v>1208</v>
      </c>
      <c r="G523">
        <v>60</v>
      </c>
      <c r="H523">
        <v>650</v>
      </c>
      <c r="I523">
        <v>395</v>
      </c>
      <c r="K523" s="7">
        <f t="shared" si="100"/>
        <v>6.7864</v>
      </c>
      <c r="L523" s="13">
        <f t="shared" si="101"/>
        <v>38.367</v>
      </c>
      <c r="M523" s="8">
        <f t="shared" si="102"/>
        <v>0.20459311544166542</v>
      </c>
      <c r="N523" s="9">
        <f t="shared" si="103"/>
        <v>3.61944</v>
      </c>
      <c r="O523" s="9"/>
      <c r="P523" s="7">
        <f t="shared" si="104"/>
        <v>19.79912</v>
      </c>
      <c r="Q523" s="9">
        <f t="shared" si="105"/>
        <v>18.3365</v>
      </c>
      <c r="R523" s="9">
        <f t="shared" si="106"/>
        <v>8.2239</v>
      </c>
      <c r="T523" s="10">
        <f t="shared" si="107"/>
        <v>48.97743311544166</v>
      </c>
      <c r="U523" s="10">
        <f t="shared" si="108"/>
        <v>46.35952</v>
      </c>
      <c r="V523" s="11">
        <f t="shared" si="109"/>
        <v>2.7459584451704466</v>
      </c>
      <c r="X523" s="11">
        <f t="shared" si="110"/>
        <v>0.6766248996975495</v>
      </c>
      <c r="Y523">
        <f t="shared" si="111"/>
        <v>0.4521162135333738</v>
      </c>
      <c r="Z523">
        <v>835</v>
      </c>
      <c r="AA523" t="s">
        <v>601</v>
      </c>
    </row>
    <row r="524" spans="1:27" ht="12.75">
      <c r="A524" t="s">
        <v>614</v>
      </c>
      <c r="B524">
        <v>18.05</v>
      </c>
      <c r="C524">
        <v>720.15</v>
      </c>
      <c r="E524">
        <v>1</v>
      </c>
      <c r="F524">
        <v>673.01</v>
      </c>
      <c r="G524">
        <v>481.44</v>
      </c>
      <c r="H524">
        <v>43.13</v>
      </c>
      <c r="I524">
        <v>190.57</v>
      </c>
      <c r="K524" s="7">
        <f t="shared" si="100"/>
        <v>0.900695</v>
      </c>
      <c r="L524" s="13">
        <f t="shared" si="101"/>
        <v>31.326524999999997</v>
      </c>
      <c r="M524" s="8">
        <f t="shared" si="102"/>
        <v>0</v>
      </c>
      <c r="N524" s="9">
        <f t="shared" si="103"/>
        <v>0.08226</v>
      </c>
      <c r="O524" s="9"/>
      <c r="P524" s="7">
        <f t="shared" si="104"/>
        <v>11.030633899999998</v>
      </c>
      <c r="Q524" s="9">
        <f t="shared" si="105"/>
        <v>1.2166973</v>
      </c>
      <c r="R524" s="9">
        <f t="shared" si="106"/>
        <v>3.9676674000000003</v>
      </c>
      <c r="T524" s="10">
        <f t="shared" si="107"/>
        <v>32.30947999999999</v>
      </c>
      <c r="U524" s="10">
        <f t="shared" si="108"/>
        <v>16.214998599999998</v>
      </c>
      <c r="V524" s="11">
        <f t="shared" si="109"/>
        <v>33.16775752022196</v>
      </c>
      <c r="X524" s="11">
        <f t="shared" si="110"/>
        <v>0.9626128817612508</v>
      </c>
      <c r="Y524">
        <f t="shared" si="111"/>
        <v>0.18500985054029664</v>
      </c>
      <c r="Z524">
        <v>859</v>
      </c>
      <c r="AA524" t="s">
        <v>601</v>
      </c>
    </row>
    <row r="525" spans="1:27" ht="12.75">
      <c r="A525" t="s">
        <v>615</v>
      </c>
      <c r="B525">
        <v>3</v>
      </c>
      <c r="C525">
        <v>995</v>
      </c>
      <c r="D525">
        <v>11</v>
      </c>
      <c r="E525">
        <v>1</v>
      </c>
      <c r="F525">
        <v>1290</v>
      </c>
      <c r="G525">
        <v>252</v>
      </c>
      <c r="H525">
        <v>284</v>
      </c>
      <c r="I525">
        <v>310</v>
      </c>
      <c r="K525" s="7">
        <f t="shared" si="100"/>
        <v>0.1497</v>
      </c>
      <c r="L525" s="13">
        <f t="shared" si="101"/>
        <v>43.2825</v>
      </c>
      <c r="M525" s="8">
        <f t="shared" si="102"/>
        <v>0.28131553373228996</v>
      </c>
      <c r="N525" s="9">
        <f t="shared" si="103"/>
        <v>0.08226</v>
      </c>
      <c r="O525" s="9"/>
      <c r="P525" s="7">
        <f t="shared" si="104"/>
        <v>21.143099999999997</v>
      </c>
      <c r="Q525" s="9">
        <f t="shared" si="105"/>
        <v>8.01164</v>
      </c>
      <c r="R525" s="9">
        <f t="shared" si="106"/>
        <v>6.4542</v>
      </c>
      <c r="T525" s="10">
        <f t="shared" si="107"/>
        <v>43.79577553373229</v>
      </c>
      <c r="U525" s="10">
        <f t="shared" si="108"/>
        <v>35.60894</v>
      </c>
      <c r="V525" s="11">
        <f t="shared" si="109"/>
        <v>10.310263664699365</v>
      </c>
      <c r="X525" s="11">
        <f t="shared" si="110"/>
        <v>0.8438098387067217</v>
      </c>
      <c r="Y525">
        <f t="shared" si="111"/>
        <v>0.022668423204470083</v>
      </c>
      <c r="Z525">
        <v>868</v>
      </c>
      <c r="AA525" t="s">
        <v>601</v>
      </c>
    </row>
    <row r="526" spans="1:27" ht="12.75">
      <c r="A526" t="s">
        <v>616</v>
      </c>
      <c r="B526">
        <v>3</v>
      </c>
      <c r="C526">
        <v>1090</v>
      </c>
      <c r="D526">
        <v>5</v>
      </c>
      <c r="E526">
        <v>4</v>
      </c>
      <c r="F526">
        <v>171</v>
      </c>
      <c r="G526">
        <v>96</v>
      </c>
      <c r="H526">
        <v>240</v>
      </c>
      <c r="I526">
        <v>1700</v>
      </c>
      <c r="K526" s="7">
        <f t="shared" si="100"/>
        <v>0.1497</v>
      </c>
      <c r="L526" s="13">
        <f t="shared" si="101"/>
        <v>47.415</v>
      </c>
      <c r="M526" s="8">
        <f t="shared" si="102"/>
        <v>0.12787069715104088</v>
      </c>
      <c r="N526" s="9">
        <f t="shared" si="103"/>
        <v>0.32904</v>
      </c>
      <c r="O526" s="9"/>
      <c r="P526" s="7">
        <f t="shared" si="104"/>
        <v>2.8026899999999997</v>
      </c>
      <c r="Q526" s="9">
        <f t="shared" si="105"/>
        <v>6.7703999999999995</v>
      </c>
      <c r="R526" s="9">
        <f t="shared" si="106"/>
        <v>35.394000000000005</v>
      </c>
      <c r="T526" s="10">
        <f t="shared" si="107"/>
        <v>48.02161069715104</v>
      </c>
      <c r="U526" s="10">
        <f t="shared" si="108"/>
        <v>44.967090000000006</v>
      </c>
      <c r="V526" s="11">
        <f t="shared" si="109"/>
        <v>3.284829957027905</v>
      </c>
      <c r="X526" s="11">
        <f t="shared" si="110"/>
        <v>0.8750512130573918</v>
      </c>
      <c r="Y526">
        <f t="shared" si="111"/>
        <v>0.004211716844335282</v>
      </c>
      <c r="Z526">
        <v>950</v>
      </c>
      <c r="AA526" t="s">
        <v>601</v>
      </c>
    </row>
    <row r="527" spans="1:27" ht="12.75">
      <c r="A527" t="s">
        <v>617</v>
      </c>
      <c r="B527">
        <v>27</v>
      </c>
      <c r="C527">
        <v>1227</v>
      </c>
      <c r="E527">
        <v>5</v>
      </c>
      <c r="F527">
        <v>354</v>
      </c>
      <c r="G527">
        <v>60</v>
      </c>
      <c r="H527">
        <v>340</v>
      </c>
      <c r="I527">
        <v>1806</v>
      </c>
      <c r="K527" s="7">
        <f t="shared" si="100"/>
        <v>1.3473</v>
      </c>
      <c r="L527" s="13">
        <f t="shared" si="101"/>
        <v>53.3745</v>
      </c>
      <c r="M527" s="8">
        <f t="shared" si="102"/>
        <v>0</v>
      </c>
      <c r="N527" s="9">
        <f t="shared" si="103"/>
        <v>0.4113</v>
      </c>
      <c r="O527" s="9"/>
      <c r="P527" s="7">
        <f t="shared" si="104"/>
        <v>5.802059999999999</v>
      </c>
      <c r="Q527" s="9">
        <f t="shared" si="105"/>
        <v>9.5914</v>
      </c>
      <c r="R527" s="9">
        <f t="shared" si="106"/>
        <v>37.60092</v>
      </c>
      <c r="T527" s="10">
        <f t="shared" si="107"/>
        <v>55.13309999999999</v>
      </c>
      <c r="U527" s="10">
        <f t="shared" si="108"/>
        <v>52.99438</v>
      </c>
      <c r="V527" s="11">
        <f t="shared" si="109"/>
        <v>1.9779615690664318</v>
      </c>
      <c r="X527" s="11">
        <f t="shared" si="110"/>
        <v>0.8476731056016034</v>
      </c>
      <c r="Y527">
        <f t="shared" si="111"/>
        <v>0.03459208148665074</v>
      </c>
      <c r="Z527">
        <v>1132</v>
      </c>
      <c r="AA527" t="s">
        <v>601</v>
      </c>
    </row>
    <row r="528" spans="1:27" ht="12.75">
      <c r="A528" t="s">
        <v>618</v>
      </c>
      <c r="B528">
        <v>21.08</v>
      </c>
      <c r="C528">
        <v>1174.68</v>
      </c>
      <c r="E528">
        <v>13.05</v>
      </c>
      <c r="F528">
        <v>341.36</v>
      </c>
      <c r="G528">
        <v>74.3</v>
      </c>
      <c r="H528">
        <v>251</v>
      </c>
      <c r="I528">
        <v>1830.29</v>
      </c>
      <c r="K528" s="7">
        <f t="shared" si="100"/>
        <v>1.0518919999999998</v>
      </c>
      <c r="L528" s="13">
        <f t="shared" si="101"/>
        <v>51.09858</v>
      </c>
      <c r="M528" s="8">
        <f t="shared" si="102"/>
        <v>0</v>
      </c>
      <c r="N528" s="9">
        <f t="shared" si="103"/>
        <v>1.073493</v>
      </c>
      <c r="O528" s="9"/>
      <c r="P528" s="7">
        <f t="shared" si="104"/>
        <v>5.5948904</v>
      </c>
      <c r="Q528" s="9">
        <f t="shared" si="105"/>
        <v>7.08071</v>
      </c>
      <c r="R528" s="9">
        <f t="shared" si="106"/>
        <v>38.1066378</v>
      </c>
      <c r="T528" s="10">
        <f t="shared" si="107"/>
        <v>53.223965</v>
      </c>
      <c r="U528" s="10">
        <f t="shared" si="108"/>
        <v>50.7822382</v>
      </c>
      <c r="V528" s="11">
        <f t="shared" si="109"/>
        <v>2.3476742010326532</v>
      </c>
      <c r="X528" s="11">
        <f t="shared" si="110"/>
        <v>0.8782950084127875</v>
      </c>
      <c r="Y528">
        <f t="shared" si="111"/>
        <v>0.026862397678678932</v>
      </c>
      <c r="Z528">
        <v>1492</v>
      </c>
      <c r="AA528" t="s">
        <v>601</v>
      </c>
    </row>
    <row r="529" spans="1:27" ht="12.75">
      <c r="A529" t="s">
        <v>619</v>
      </c>
      <c r="B529">
        <v>21.08</v>
      </c>
      <c r="C529">
        <v>1158.62</v>
      </c>
      <c r="E529">
        <v>13.05</v>
      </c>
      <c r="F529">
        <v>256.02</v>
      </c>
      <c r="G529">
        <v>-1</v>
      </c>
      <c r="H529">
        <v>281.12</v>
      </c>
      <c r="I529">
        <v>1941.74</v>
      </c>
      <c r="K529" s="7">
        <f t="shared" si="100"/>
        <v>1.0518919999999998</v>
      </c>
      <c r="L529" s="13">
        <f t="shared" si="101"/>
        <v>50.39996999999999</v>
      </c>
      <c r="M529" s="8">
        <f t="shared" si="102"/>
        <v>0</v>
      </c>
      <c r="N529" s="9">
        <f t="shared" si="103"/>
        <v>1.073493</v>
      </c>
      <c r="O529" s="9"/>
      <c r="P529" s="7">
        <f t="shared" si="104"/>
        <v>4.1961678</v>
      </c>
      <c r="Q529" s="9">
        <f t="shared" si="105"/>
        <v>7.9303951999999995</v>
      </c>
      <c r="R529" s="9">
        <f t="shared" si="106"/>
        <v>40.4270268</v>
      </c>
      <c r="T529" s="10">
        <f t="shared" si="107"/>
        <v>52.52535499999999</v>
      </c>
      <c r="U529" s="10">
        <f t="shared" si="108"/>
        <v>52.5535898</v>
      </c>
      <c r="V529" s="11">
        <f t="shared" si="109"/>
        <v>-0.026870083301414157</v>
      </c>
      <c r="X529" s="11">
        <f t="shared" si="110"/>
        <v>0.8640434502199893</v>
      </c>
      <c r="Y529">
        <f t="shared" si="111"/>
        <v>0.02535967740798489</v>
      </c>
      <c r="Z529">
        <v>1730</v>
      </c>
      <c r="AA529" t="s">
        <v>601</v>
      </c>
    </row>
    <row r="530" spans="1:27" ht="12.75">
      <c r="A530" t="s">
        <v>620</v>
      </c>
      <c r="B530">
        <v>10</v>
      </c>
      <c r="C530">
        <v>1025</v>
      </c>
      <c r="E530">
        <v>9</v>
      </c>
      <c r="F530">
        <v>708</v>
      </c>
      <c r="G530">
        <v>96</v>
      </c>
      <c r="H530">
        <v>1090</v>
      </c>
      <c r="I530">
        <v>13</v>
      </c>
      <c r="K530" s="7">
        <f t="shared" si="100"/>
        <v>0.499</v>
      </c>
      <c r="L530" s="13">
        <f t="shared" si="101"/>
        <v>44.5875</v>
      </c>
      <c r="M530" s="8">
        <f t="shared" si="102"/>
        <v>0</v>
      </c>
      <c r="N530" s="9">
        <f t="shared" si="103"/>
        <v>0.74034</v>
      </c>
      <c r="O530" s="9"/>
      <c r="P530" s="7">
        <f t="shared" si="104"/>
        <v>11.604119999999998</v>
      </c>
      <c r="Q530" s="9">
        <f t="shared" si="105"/>
        <v>30.7489</v>
      </c>
      <c r="R530" s="9">
        <f t="shared" si="106"/>
        <v>0.27066</v>
      </c>
      <c r="T530" s="10">
        <f t="shared" si="107"/>
        <v>45.826840000000004</v>
      </c>
      <c r="U530" s="10">
        <f t="shared" si="108"/>
        <v>42.62368</v>
      </c>
      <c r="V530" s="11">
        <f t="shared" si="109"/>
        <v>3.62141454906088</v>
      </c>
      <c r="X530" s="11">
        <f t="shared" si="110"/>
        <v>0.5918453762059244</v>
      </c>
      <c r="Y530">
        <f t="shared" si="111"/>
        <v>0.6483382272691838</v>
      </c>
      <c r="Z530">
        <v>1750</v>
      </c>
      <c r="AA530" t="s">
        <v>601</v>
      </c>
    </row>
    <row r="531" spans="1:27" ht="12.75">
      <c r="A531" t="s">
        <v>621</v>
      </c>
      <c r="B531">
        <v>11</v>
      </c>
      <c r="C531">
        <v>598</v>
      </c>
      <c r="E531">
        <v>3</v>
      </c>
      <c r="F531">
        <v>366</v>
      </c>
      <c r="G531">
        <v>108</v>
      </c>
      <c r="H531">
        <v>150</v>
      </c>
      <c r="I531">
        <v>625</v>
      </c>
      <c r="K531" s="7">
        <f t="shared" si="100"/>
        <v>0.5488999999999999</v>
      </c>
      <c r="L531" s="13">
        <f t="shared" si="101"/>
        <v>26.012999999999998</v>
      </c>
      <c r="M531" s="8">
        <f t="shared" si="102"/>
        <v>0</v>
      </c>
      <c r="N531" s="9">
        <f t="shared" si="103"/>
        <v>0.24678</v>
      </c>
      <c r="O531" s="9"/>
      <c r="P531" s="7">
        <f t="shared" si="104"/>
        <v>5.99874</v>
      </c>
      <c r="Q531" s="9">
        <f t="shared" si="105"/>
        <v>4.2315</v>
      </c>
      <c r="R531" s="9">
        <f t="shared" si="106"/>
        <v>13.012500000000001</v>
      </c>
      <c r="T531" s="10">
        <f t="shared" si="107"/>
        <v>26.80868</v>
      </c>
      <c r="U531" s="10">
        <f t="shared" si="108"/>
        <v>23.242739999999998</v>
      </c>
      <c r="V531" s="11">
        <f t="shared" si="109"/>
        <v>7.124553109582108</v>
      </c>
      <c r="X531" s="11">
        <f t="shared" si="110"/>
        <v>0.8600902643455834</v>
      </c>
      <c r="Y531">
        <f t="shared" si="111"/>
        <v>0.040475172179863426</v>
      </c>
      <c r="Z531">
        <v>1890</v>
      </c>
      <c r="AA531" t="s">
        <v>601</v>
      </c>
    </row>
    <row r="532" spans="1:27" ht="12.75">
      <c r="A532" t="s">
        <v>622</v>
      </c>
      <c r="B532">
        <v>10</v>
      </c>
      <c r="C532">
        <v>1230</v>
      </c>
      <c r="E532">
        <v>2</v>
      </c>
      <c r="F532">
        <v>342</v>
      </c>
      <c r="G532">
        <v>120</v>
      </c>
      <c r="H532">
        <v>300</v>
      </c>
      <c r="I532">
        <v>1740</v>
      </c>
      <c r="K532" s="7">
        <f t="shared" si="100"/>
        <v>0.499</v>
      </c>
      <c r="L532" s="13">
        <f t="shared" si="101"/>
        <v>53.504999999999995</v>
      </c>
      <c r="M532" s="8">
        <f t="shared" si="102"/>
        <v>0</v>
      </c>
      <c r="N532" s="9">
        <f t="shared" si="103"/>
        <v>0.16452</v>
      </c>
      <c r="O532" s="9"/>
      <c r="P532" s="7">
        <f t="shared" si="104"/>
        <v>5.605379999999999</v>
      </c>
      <c r="Q532" s="9">
        <f t="shared" si="105"/>
        <v>8.463</v>
      </c>
      <c r="R532" s="9">
        <f t="shared" si="106"/>
        <v>36.226800000000004</v>
      </c>
      <c r="T532" s="10">
        <f t="shared" si="107"/>
        <v>54.16852</v>
      </c>
      <c r="U532" s="10">
        <f t="shared" si="108"/>
        <v>50.29518</v>
      </c>
      <c r="V532" s="11">
        <f t="shared" si="109"/>
        <v>3.707833438792613</v>
      </c>
      <c r="X532" s="11">
        <f t="shared" si="110"/>
        <v>0.8634295120061968</v>
      </c>
      <c r="Y532">
        <f t="shared" si="111"/>
        <v>0.013587178495771363</v>
      </c>
      <c r="Z532">
        <v>2077</v>
      </c>
      <c r="AA532" t="s">
        <v>601</v>
      </c>
    </row>
    <row r="533" spans="1:27" ht="12.75">
      <c r="A533" t="s">
        <v>622</v>
      </c>
      <c r="B533">
        <v>4</v>
      </c>
      <c r="C533">
        <v>1120</v>
      </c>
      <c r="E533">
        <v>1</v>
      </c>
      <c r="F533">
        <v>366</v>
      </c>
      <c r="G533">
        <v>96</v>
      </c>
      <c r="H533">
        <v>180</v>
      </c>
      <c r="I533">
        <v>1670</v>
      </c>
      <c r="K533" s="7">
        <f t="shared" si="100"/>
        <v>0.1996</v>
      </c>
      <c r="L533" s="13">
        <f t="shared" si="101"/>
        <v>48.72</v>
      </c>
      <c r="M533" s="8">
        <f t="shared" si="102"/>
        <v>0</v>
      </c>
      <c r="N533" s="9">
        <f t="shared" si="103"/>
        <v>0.08226</v>
      </c>
      <c r="O533" s="9"/>
      <c r="P533" s="7">
        <f t="shared" si="104"/>
        <v>5.99874</v>
      </c>
      <c r="Q533" s="9">
        <f t="shared" si="105"/>
        <v>5.0778</v>
      </c>
      <c r="R533" s="9">
        <f t="shared" si="106"/>
        <v>34.769400000000005</v>
      </c>
      <c r="T533" s="10">
        <f t="shared" si="107"/>
        <v>49.00185999999999</v>
      </c>
      <c r="U533" s="10">
        <f t="shared" si="108"/>
        <v>45.845940000000006</v>
      </c>
      <c r="V533" s="11">
        <f t="shared" si="109"/>
        <v>3.3273518204955597</v>
      </c>
      <c r="X533" s="11">
        <f t="shared" si="110"/>
        <v>0.9056132406901398</v>
      </c>
      <c r="Y533">
        <f t="shared" si="111"/>
        <v>0.005707912722697246</v>
      </c>
      <c r="Z533">
        <v>2077</v>
      </c>
      <c r="AA533" t="s">
        <v>601</v>
      </c>
    </row>
    <row r="534" spans="1:27" ht="12.75">
      <c r="A534" t="s">
        <v>622</v>
      </c>
      <c r="B534">
        <v>4</v>
      </c>
      <c r="C534">
        <v>1240</v>
      </c>
      <c r="E534">
        <v>1</v>
      </c>
      <c r="F534">
        <v>740</v>
      </c>
      <c r="G534">
        <v>82</v>
      </c>
      <c r="H534">
        <v>180</v>
      </c>
      <c r="I534">
        <v>1200</v>
      </c>
      <c r="K534" s="7">
        <f t="shared" si="100"/>
        <v>0.1996</v>
      </c>
      <c r="L534" s="13">
        <f t="shared" si="101"/>
        <v>53.94</v>
      </c>
      <c r="M534" s="8">
        <f t="shared" si="102"/>
        <v>0</v>
      </c>
      <c r="N534" s="9">
        <f t="shared" si="103"/>
        <v>0.08226</v>
      </c>
      <c r="O534" s="9"/>
      <c r="P534" s="7">
        <f t="shared" si="104"/>
        <v>12.128599999999999</v>
      </c>
      <c r="Q534" s="9">
        <f t="shared" si="105"/>
        <v>5.0778</v>
      </c>
      <c r="R534" s="9">
        <f t="shared" si="106"/>
        <v>24.984</v>
      </c>
      <c r="T534" s="10">
        <f t="shared" si="107"/>
        <v>54.22185999999999</v>
      </c>
      <c r="U534" s="10">
        <f t="shared" si="108"/>
        <v>42.1904</v>
      </c>
      <c r="V534" s="11">
        <f t="shared" si="109"/>
        <v>12.479180552348836</v>
      </c>
      <c r="X534" s="11">
        <f t="shared" si="110"/>
        <v>0.9139615505830445</v>
      </c>
      <c r="Y534">
        <f t="shared" si="111"/>
        <v>0.007925792976381454</v>
      </c>
      <c r="Z534">
        <v>2077</v>
      </c>
      <c r="AA534" t="s">
        <v>601</v>
      </c>
    </row>
    <row r="535" spans="1:27" ht="12.75">
      <c r="A535" t="s">
        <v>622</v>
      </c>
      <c r="B535">
        <v>6</v>
      </c>
      <c r="C535">
        <v>1970</v>
      </c>
      <c r="E535">
        <v>1</v>
      </c>
      <c r="F535">
        <v>820</v>
      </c>
      <c r="G535">
        <v>84</v>
      </c>
      <c r="H535">
        <v>1740</v>
      </c>
      <c r="I535">
        <v>997</v>
      </c>
      <c r="K535" s="7">
        <f t="shared" si="100"/>
        <v>0.2994</v>
      </c>
      <c r="L535" s="13">
        <f t="shared" si="101"/>
        <v>85.695</v>
      </c>
      <c r="M535" s="8">
        <f t="shared" si="102"/>
        <v>0</v>
      </c>
      <c r="N535" s="9">
        <f t="shared" si="103"/>
        <v>0.08226</v>
      </c>
      <c r="O535" s="9"/>
      <c r="P535" s="7">
        <f t="shared" si="104"/>
        <v>13.439799999999998</v>
      </c>
      <c r="Q535" s="9">
        <f t="shared" si="105"/>
        <v>49.0854</v>
      </c>
      <c r="R535" s="9">
        <f t="shared" si="106"/>
        <v>20.757540000000002</v>
      </c>
      <c r="T535" s="10">
        <f t="shared" si="107"/>
        <v>86.07666</v>
      </c>
      <c r="U535" s="10">
        <f t="shared" si="108"/>
        <v>83.28274</v>
      </c>
      <c r="V535" s="11">
        <f t="shared" si="109"/>
        <v>1.649698806207391</v>
      </c>
      <c r="X535" s="11">
        <f t="shared" si="110"/>
        <v>0.6358120320165247</v>
      </c>
      <c r="Y535">
        <f t="shared" si="111"/>
        <v>0.014218590165522625</v>
      </c>
      <c r="Z535">
        <v>2077</v>
      </c>
      <c r="AA535" t="s">
        <v>601</v>
      </c>
    </row>
    <row r="536" spans="1:27" ht="12.75">
      <c r="A536" t="s">
        <v>622</v>
      </c>
      <c r="B536">
        <v>12</v>
      </c>
      <c r="C536">
        <v>2250</v>
      </c>
      <c r="E536">
        <v>2</v>
      </c>
      <c r="F536">
        <v>918</v>
      </c>
      <c r="G536">
        <v>96</v>
      </c>
      <c r="H536">
        <v>2200</v>
      </c>
      <c r="I536">
        <v>897</v>
      </c>
      <c r="K536" s="7">
        <f t="shared" si="100"/>
        <v>0.5988</v>
      </c>
      <c r="L536" s="13">
        <f t="shared" si="101"/>
        <v>97.875</v>
      </c>
      <c r="M536" s="8">
        <f t="shared" si="102"/>
        <v>0</v>
      </c>
      <c r="N536" s="9">
        <f t="shared" si="103"/>
        <v>0.16452</v>
      </c>
      <c r="O536" s="9"/>
      <c r="P536" s="7">
        <f t="shared" si="104"/>
        <v>15.046019999999999</v>
      </c>
      <c r="Q536" s="9">
        <f t="shared" si="105"/>
        <v>62.062</v>
      </c>
      <c r="R536" s="9">
        <f t="shared" si="106"/>
        <v>18.67554</v>
      </c>
      <c r="T536" s="10">
        <f t="shared" si="107"/>
        <v>98.63832</v>
      </c>
      <c r="U536" s="10">
        <f t="shared" si="108"/>
        <v>95.78356</v>
      </c>
      <c r="V536" s="11">
        <f t="shared" si="109"/>
        <v>1.4683326794288787</v>
      </c>
      <c r="X536" s="11">
        <f t="shared" si="110"/>
        <v>0.611959709135472</v>
      </c>
      <c r="Y536">
        <f t="shared" si="111"/>
        <v>0.031067211639931636</v>
      </c>
      <c r="Z536">
        <v>2077</v>
      </c>
      <c r="AA536" t="s">
        <v>601</v>
      </c>
    </row>
    <row r="537" spans="1:27" ht="12.75">
      <c r="A537" t="s">
        <v>622</v>
      </c>
      <c r="B537">
        <v>10</v>
      </c>
      <c r="C537">
        <v>2120</v>
      </c>
      <c r="E537">
        <v>5</v>
      </c>
      <c r="F537">
        <v>952</v>
      </c>
      <c r="G537">
        <v>84</v>
      </c>
      <c r="H537">
        <v>1980</v>
      </c>
      <c r="I537">
        <v>916</v>
      </c>
      <c r="K537" s="7">
        <f t="shared" si="100"/>
        <v>0.499</v>
      </c>
      <c r="L537" s="13">
        <f t="shared" si="101"/>
        <v>92.22</v>
      </c>
      <c r="M537" s="8">
        <f t="shared" si="102"/>
        <v>0</v>
      </c>
      <c r="N537" s="9">
        <f t="shared" si="103"/>
        <v>0.4113</v>
      </c>
      <c r="O537" s="9"/>
      <c r="P537" s="7">
        <f t="shared" si="104"/>
        <v>15.603279999999998</v>
      </c>
      <c r="Q537" s="9">
        <f t="shared" si="105"/>
        <v>55.855799999999995</v>
      </c>
      <c r="R537" s="9">
        <f t="shared" si="106"/>
        <v>19.07112</v>
      </c>
      <c r="T537" s="10">
        <f t="shared" si="107"/>
        <v>93.13029999999999</v>
      </c>
      <c r="U537" s="10">
        <f t="shared" si="108"/>
        <v>90.53020000000001</v>
      </c>
      <c r="V537" s="11">
        <f t="shared" si="109"/>
        <v>1.4157099648536202</v>
      </c>
      <c r="X537" s="11">
        <f t="shared" si="110"/>
        <v>0.6227891390760678</v>
      </c>
      <c r="Y537">
        <f t="shared" si="111"/>
        <v>0.025498055198435166</v>
      </c>
      <c r="Z537">
        <v>2077</v>
      </c>
      <c r="AA537" t="s">
        <v>601</v>
      </c>
    </row>
    <row r="538" spans="1:27" ht="12.75">
      <c r="A538" t="s">
        <v>622</v>
      </c>
      <c r="B538">
        <v>10</v>
      </c>
      <c r="C538">
        <v>2110</v>
      </c>
      <c r="E538">
        <v>6</v>
      </c>
      <c r="F538">
        <v>954</v>
      </c>
      <c r="G538">
        <v>94</v>
      </c>
      <c r="H538">
        <v>1920</v>
      </c>
      <c r="I538">
        <v>951</v>
      </c>
      <c r="K538" s="7">
        <f t="shared" si="100"/>
        <v>0.499</v>
      </c>
      <c r="L538" s="13">
        <f t="shared" si="101"/>
        <v>91.785</v>
      </c>
      <c r="M538" s="8">
        <f t="shared" si="102"/>
        <v>0</v>
      </c>
      <c r="N538" s="9">
        <f t="shared" si="103"/>
        <v>0.49356</v>
      </c>
      <c r="O538" s="9"/>
      <c r="P538" s="7">
        <f t="shared" si="104"/>
        <v>15.636059999999999</v>
      </c>
      <c r="Q538" s="9">
        <f t="shared" si="105"/>
        <v>54.163199999999996</v>
      </c>
      <c r="R538" s="9">
        <f t="shared" si="106"/>
        <v>19.79982</v>
      </c>
      <c r="T538" s="10">
        <f t="shared" si="107"/>
        <v>92.77756</v>
      </c>
      <c r="U538" s="10">
        <f t="shared" si="108"/>
        <v>89.59907999999999</v>
      </c>
      <c r="V538" s="11">
        <f t="shared" si="109"/>
        <v>1.7428109213987095</v>
      </c>
      <c r="X538" s="11">
        <f t="shared" si="110"/>
        <v>0.6288875094040215</v>
      </c>
      <c r="Y538">
        <f t="shared" si="111"/>
        <v>0.024582709733866306</v>
      </c>
      <c r="Z538">
        <v>2077</v>
      </c>
      <c r="AA538" t="s">
        <v>601</v>
      </c>
    </row>
    <row r="539" spans="1:27" ht="12.75">
      <c r="A539" t="s">
        <v>623</v>
      </c>
      <c r="B539">
        <v>8</v>
      </c>
      <c r="C539">
        <v>308</v>
      </c>
      <c r="D539">
        <v>3</v>
      </c>
      <c r="E539">
        <v>6</v>
      </c>
      <c r="F539">
        <v>415</v>
      </c>
      <c r="H539">
        <v>71</v>
      </c>
      <c r="I539">
        <v>270</v>
      </c>
      <c r="K539" s="7">
        <f t="shared" si="100"/>
        <v>0.3992</v>
      </c>
      <c r="L539" s="13">
        <f t="shared" si="101"/>
        <v>13.398</v>
      </c>
      <c r="M539" s="8">
        <f t="shared" si="102"/>
        <v>0.07672241829062454</v>
      </c>
      <c r="N539" s="9">
        <f t="shared" si="103"/>
        <v>0.49356</v>
      </c>
      <c r="O539" s="9"/>
      <c r="P539" s="7">
        <f t="shared" si="104"/>
        <v>6.801849999999999</v>
      </c>
      <c r="Q539" s="9">
        <f t="shared" si="105"/>
        <v>2.00291</v>
      </c>
      <c r="R539" s="9">
        <f t="shared" si="106"/>
        <v>5.6214</v>
      </c>
      <c r="T539" s="10">
        <f t="shared" si="107"/>
        <v>14.367482418290626</v>
      </c>
      <c r="U539" s="10">
        <f t="shared" si="108"/>
        <v>14.42616</v>
      </c>
      <c r="V539" s="11">
        <f t="shared" si="109"/>
        <v>-0.20378658891762716</v>
      </c>
      <c r="X539" s="11">
        <f t="shared" si="110"/>
        <v>0.8699485939467213</v>
      </c>
      <c r="Y539">
        <f t="shared" si="111"/>
        <v>0.06630568381888849</v>
      </c>
      <c r="Z539">
        <v>2255</v>
      </c>
      <c r="AA539" t="s">
        <v>601</v>
      </c>
    </row>
    <row r="540" spans="1:27" ht="12.75">
      <c r="A540" t="s">
        <v>624</v>
      </c>
      <c r="B540">
        <v>36</v>
      </c>
      <c r="C540">
        <v>455</v>
      </c>
      <c r="D540">
        <v>100</v>
      </c>
      <c r="E540">
        <v>8</v>
      </c>
      <c r="F540">
        <v>890</v>
      </c>
      <c r="G540">
        <v>60</v>
      </c>
      <c r="H540">
        <v>60</v>
      </c>
      <c r="I540">
        <v>314</v>
      </c>
      <c r="K540" s="7">
        <f t="shared" si="100"/>
        <v>1.7964</v>
      </c>
      <c r="L540" s="13">
        <f t="shared" si="101"/>
        <v>19.792499999999997</v>
      </c>
      <c r="M540" s="8">
        <f t="shared" si="102"/>
        <v>2.557413943020818</v>
      </c>
      <c r="N540" s="9">
        <f t="shared" si="103"/>
        <v>0.65808</v>
      </c>
      <c r="O540" s="9"/>
      <c r="P540" s="7">
        <f t="shared" si="104"/>
        <v>14.587099999999998</v>
      </c>
      <c r="Q540" s="9">
        <f t="shared" si="105"/>
        <v>1.6925999999999999</v>
      </c>
      <c r="R540" s="9">
        <f t="shared" si="106"/>
        <v>6.53748</v>
      </c>
      <c r="T540" s="10">
        <f t="shared" si="107"/>
        <v>24.804393943020813</v>
      </c>
      <c r="U540" s="10">
        <f t="shared" si="108"/>
        <v>22.81718</v>
      </c>
      <c r="V540" s="11">
        <f t="shared" si="109"/>
        <v>4.1729278948203445</v>
      </c>
      <c r="X540" s="11">
        <f t="shared" si="110"/>
        <v>0.9212198221092758</v>
      </c>
      <c r="Y540">
        <f t="shared" si="111"/>
        <v>0.21555385966680585</v>
      </c>
      <c r="Z540">
        <v>2677</v>
      </c>
      <c r="AA540" t="s">
        <v>601</v>
      </c>
    </row>
    <row r="541" spans="1:27" ht="12.75">
      <c r="A541" t="s">
        <v>625</v>
      </c>
      <c r="B541">
        <v>24</v>
      </c>
      <c r="C541">
        <v>1831</v>
      </c>
      <c r="E541">
        <v>6</v>
      </c>
      <c r="F541">
        <v>473</v>
      </c>
      <c r="G541">
        <v>22</v>
      </c>
      <c r="H541">
        <v>2450</v>
      </c>
      <c r="I541">
        <v>180</v>
      </c>
      <c r="K541" s="7">
        <f t="shared" si="100"/>
        <v>1.1976</v>
      </c>
      <c r="L541" s="13">
        <f t="shared" si="101"/>
        <v>79.6485</v>
      </c>
      <c r="M541" s="8">
        <f t="shared" si="102"/>
        <v>0</v>
      </c>
      <c r="N541" s="9">
        <f t="shared" si="103"/>
        <v>0.49356</v>
      </c>
      <c r="O541" s="9"/>
      <c r="P541" s="7">
        <f t="shared" si="104"/>
        <v>7.752469999999999</v>
      </c>
      <c r="Q541" s="9">
        <f t="shared" si="105"/>
        <v>69.11449999999999</v>
      </c>
      <c r="R541" s="9">
        <f t="shared" si="106"/>
        <v>3.7476000000000003</v>
      </c>
      <c r="T541" s="10">
        <f t="shared" si="107"/>
        <v>81.33966</v>
      </c>
      <c r="U541" s="10">
        <f t="shared" si="108"/>
        <v>80.61457</v>
      </c>
      <c r="V541" s="11">
        <f t="shared" si="109"/>
        <v>0.4477129124691553</v>
      </c>
      <c r="X541" s="11">
        <f t="shared" si="110"/>
        <v>0.535405309115842</v>
      </c>
      <c r="Y541">
        <f t="shared" si="111"/>
        <v>0.24217422955593304</v>
      </c>
      <c r="Z541">
        <v>2705</v>
      </c>
      <c r="AA541" t="s">
        <v>601</v>
      </c>
    </row>
    <row r="542" spans="1:27" ht="12.75">
      <c r="A542" t="s">
        <v>626</v>
      </c>
      <c r="B542">
        <v>10</v>
      </c>
      <c r="C542">
        <v>409</v>
      </c>
      <c r="D542">
        <v>7</v>
      </c>
      <c r="E542">
        <v>1</v>
      </c>
      <c r="F542">
        <v>537</v>
      </c>
      <c r="H542">
        <v>22</v>
      </c>
      <c r="I542">
        <v>439</v>
      </c>
      <c r="K542" s="7">
        <f t="shared" si="100"/>
        <v>0.499</v>
      </c>
      <c r="L542" s="13">
        <f t="shared" si="101"/>
        <v>17.7915</v>
      </c>
      <c r="M542" s="8">
        <f t="shared" si="102"/>
        <v>0.17901897601145725</v>
      </c>
      <c r="N542" s="9">
        <f t="shared" si="103"/>
        <v>0.08226</v>
      </c>
      <c r="O542" s="9"/>
      <c r="P542" s="7">
        <f t="shared" si="104"/>
        <v>8.80143</v>
      </c>
      <c r="Q542" s="9">
        <f t="shared" si="105"/>
        <v>0.62062</v>
      </c>
      <c r="R542" s="9">
        <f t="shared" si="106"/>
        <v>9.139980000000001</v>
      </c>
      <c r="T542" s="10">
        <f t="shared" si="107"/>
        <v>18.551778976011455</v>
      </c>
      <c r="U542" s="10">
        <f t="shared" si="108"/>
        <v>18.56203</v>
      </c>
      <c r="V542" s="11">
        <f t="shared" si="109"/>
        <v>-0.02762051180241423</v>
      </c>
      <c r="X542" s="11">
        <f t="shared" si="110"/>
        <v>0.966292854923822</v>
      </c>
      <c r="Y542">
        <f t="shared" si="111"/>
        <v>0.05176896310605478</v>
      </c>
      <c r="Z542">
        <v>2752</v>
      </c>
      <c r="AA542" t="s">
        <v>601</v>
      </c>
    </row>
    <row r="543" spans="1:27" ht="12.75">
      <c r="A543" t="s">
        <v>627</v>
      </c>
      <c r="B543">
        <v>9</v>
      </c>
      <c r="C543">
        <v>483</v>
      </c>
      <c r="D543">
        <v>12</v>
      </c>
      <c r="E543">
        <v>1</v>
      </c>
      <c r="F543">
        <v>573</v>
      </c>
      <c r="G543">
        <v>36</v>
      </c>
      <c r="H543">
        <v>14</v>
      </c>
      <c r="I543">
        <v>527</v>
      </c>
      <c r="K543" s="7">
        <f t="shared" si="100"/>
        <v>0.4491</v>
      </c>
      <c r="L543" s="13">
        <f t="shared" si="101"/>
        <v>21.010499999999997</v>
      </c>
      <c r="M543" s="8">
        <f t="shared" si="102"/>
        <v>0.30688967316249816</v>
      </c>
      <c r="N543" s="9">
        <f t="shared" si="103"/>
        <v>0.08226</v>
      </c>
      <c r="O543" s="9"/>
      <c r="P543" s="7">
        <f t="shared" si="104"/>
        <v>9.391469999999998</v>
      </c>
      <c r="Q543" s="9">
        <f t="shared" si="105"/>
        <v>0.39493999999999996</v>
      </c>
      <c r="R543" s="9">
        <f t="shared" si="106"/>
        <v>10.972140000000001</v>
      </c>
      <c r="T543" s="10">
        <f t="shared" si="107"/>
        <v>21.848749673162498</v>
      </c>
      <c r="U543" s="10">
        <f t="shared" si="108"/>
        <v>20.75855</v>
      </c>
      <c r="V543" s="11">
        <f t="shared" si="109"/>
        <v>2.558715716615089</v>
      </c>
      <c r="X543" s="11">
        <f t="shared" si="110"/>
        <v>0.9815495500209294</v>
      </c>
      <c r="Y543">
        <f t="shared" si="111"/>
        <v>0.03932147472603675</v>
      </c>
      <c r="Z543">
        <v>2998</v>
      </c>
      <c r="AA543" t="s">
        <v>601</v>
      </c>
    </row>
    <row r="544" spans="1:27" ht="12.75">
      <c r="A544" t="s">
        <v>628</v>
      </c>
      <c r="B544">
        <v>255</v>
      </c>
      <c r="C544">
        <v>8449</v>
      </c>
      <c r="D544">
        <v>78</v>
      </c>
      <c r="E544">
        <v>72</v>
      </c>
      <c r="F544">
        <v>744</v>
      </c>
      <c r="G544">
        <v>-1</v>
      </c>
      <c r="H544">
        <v>13300</v>
      </c>
      <c r="I544">
        <v>44</v>
      </c>
      <c r="K544" s="7">
        <f t="shared" si="100"/>
        <v>12.7245</v>
      </c>
      <c r="L544" s="13">
        <f t="shared" si="101"/>
        <v>367.5315</v>
      </c>
      <c r="M544" s="8">
        <f t="shared" si="102"/>
        <v>1.9947828755562378</v>
      </c>
      <c r="N544" s="9">
        <f t="shared" si="103"/>
        <v>5.92272</v>
      </c>
      <c r="O544" s="9"/>
      <c r="P544" s="7">
        <f t="shared" si="104"/>
        <v>12.194159999999998</v>
      </c>
      <c r="Q544" s="9">
        <f t="shared" si="105"/>
        <v>375.193</v>
      </c>
      <c r="R544" s="9">
        <f t="shared" si="106"/>
        <v>0.9160800000000001</v>
      </c>
      <c r="T544" s="10">
        <f t="shared" si="107"/>
        <v>388.1735028755562</v>
      </c>
      <c r="U544" s="10">
        <f t="shared" si="108"/>
        <v>388.30324</v>
      </c>
      <c r="V544" s="11">
        <f t="shared" si="109"/>
        <v>-0.016708436618892965</v>
      </c>
      <c r="X544" s="11">
        <f t="shared" si="110"/>
        <v>0.4948423002068734</v>
      </c>
      <c r="Y544">
        <f t="shared" si="111"/>
        <v>0.932841565387982</v>
      </c>
      <c r="Z544">
        <v>3267</v>
      </c>
      <c r="AA544" t="s">
        <v>601</v>
      </c>
    </row>
    <row r="545" spans="1:27" ht="12.75">
      <c r="A545" t="s">
        <v>629</v>
      </c>
      <c r="B545">
        <v>30</v>
      </c>
      <c r="C545">
        <v>3172</v>
      </c>
      <c r="E545">
        <v>10</v>
      </c>
      <c r="F545">
        <v>209</v>
      </c>
      <c r="G545">
        <v>23</v>
      </c>
      <c r="H545">
        <v>1390</v>
      </c>
      <c r="I545">
        <v>4650</v>
      </c>
      <c r="K545" s="7">
        <f t="shared" si="100"/>
        <v>1.4969999999999999</v>
      </c>
      <c r="L545" s="13">
        <f t="shared" si="101"/>
        <v>137.982</v>
      </c>
      <c r="M545" s="8">
        <f t="shared" si="102"/>
        <v>0</v>
      </c>
      <c r="N545" s="9">
        <f t="shared" si="103"/>
        <v>0.8226</v>
      </c>
      <c r="O545" s="9"/>
      <c r="P545" s="7">
        <f t="shared" si="104"/>
        <v>3.4255099999999996</v>
      </c>
      <c r="Q545" s="9">
        <f t="shared" si="105"/>
        <v>39.2119</v>
      </c>
      <c r="R545" s="9">
        <f t="shared" si="106"/>
        <v>96.813</v>
      </c>
      <c r="T545" s="10">
        <f t="shared" si="107"/>
        <v>140.30159999999998</v>
      </c>
      <c r="U545" s="10">
        <f t="shared" si="108"/>
        <v>139.45041</v>
      </c>
      <c r="V545" s="11">
        <f t="shared" si="109"/>
        <v>0.30426591036824874</v>
      </c>
      <c r="X545" s="11">
        <f t="shared" si="110"/>
        <v>0.7787062647190451</v>
      </c>
      <c r="Y545">
        <f t="shared" si="111"/>
        <v>0.015227342081171802</v>
      </c>
      <c r="Z545">
        <v>3449</v>
      </c>
      <c r="AA545" t="s">
        <v>601</v>
      </c>
    </row>
    <row r="546" spans="1:27" ht="12.75">
      <c r="A546" t="s">
        <v>630</v>
      </c>
      <c r="B546">
        <v>16.05</v>
      </c>
      <c r="C546">
        <v>741.22</v>
      </c>
      <c r="E546">
        <v>10.03</v>
      </c>
      <c r="F546">
        <v>958.87</v>
      </c>
      <c r="G546">
        <v>50.15</v>
      </c>
      <c r="H546">
        <v>356.07</v>
      </c>
      <c r="I546">
        <v>310.93</v>
      </c>
      <c r="K546" s="7">
        <f t="shared" si="100"/>
        <v>0.800895</v>
      </c>
      <c r="L546" s="13">
        <f t="shared" si="101"/>
        <v>32.243069999999996</v>
      </c>
      <c r="M546" s="8">
        <f t="shared" si="102"/>
        <v>0</v>
      </c>
      <c r="N546" s="9">
        <f t="shared" si="103"/>
        <v>0.8250677999999999</v>
      </c>
      <c r="O546" s="9"/>
      <c r="P546" s="7">
        <f t="shared" si="104"/>
        <v>15.7158793</v>
      </c>
      <c r="Q546" s="9">
        <f t="shared" si="105"/>
        <v>10.0447347</v>
      </c>
      <c r="R546" s="9">
        <f t="shared" si="106"/>
        <v>6.473562600000001</v>
      </c>
      <c r="T546" s="10">
        <f t="shared" si="107"/>
        <v>33.86903279999999</v>
      </c>
      <c r="U546" s="10">
        <f t="shared" si="108"/>
        <v>32.2341766</v>
      </c>
      <c r="V546" s="11">
        <f t="shared" si="109"/>
        <v>2.4731873305987992</v>
      </c>
      <c r="X546" s="11">
        <f t="shared" si="110"/>
        <v>0.7624673408501624</v>
      </c>
      <c r="Y546">
        <f t="shared" si="111"/>
        <v>0.11009686825310522</v>
      </c>
      <c r="Z546">
        <v>3632</v>
      </c>
      <c r="AA546" t="s">
        <v>601</v>
      </c>
    </row>
    <row r="547" spans="1:27" ht="12.75">
      <c r="A547" t="s">
        <v>631</v>
      </c>
      <c r="B547">
        <v>19.13</v>
      </c>
      <c r="C547">
        <v>1627.66</v>
      </c>
      <c r="D547">
        <v>17.12</v>
      </c>
      <c r="E547">
        <v>8.06</v>
      </c>
      <c r="F547">
        <v>872.06</v>
      </c>
      <c r="G547">
        <v>48.34</v>
      </c>
      <c r="H547">
        <v>1981.78</v>
      </c>
      <c r="I547">
        <v>52.36</v>
      </c>
      <c r="K547" s="7">
        <f t="shared" si="100"/>
        <v>0.954587</v>
      </c>
      <c r="L547" s="13">
        <f t="shared" si="101"/>
        <v>70.80320999999999</v>
      </c>
      <c r="M547" s="8">
        <f t="shared" si="102"/>
        <v>0.437829267045164</v>
      </c>
      <c r="N547" s="9">
        <f t="shared" si="103"/>
        <v>0.6630156</v>
      </c>
      <c r="O547" s="9"/>
      <c r="P547" s="7">
        <f t="shared" si="104"/>
        <v>14.293063399999998</v>
      </c>
      <c r="Q547" s="9">
        <f t="shared" si="105"/>
        <v>55.9060138</v>
      </c>
      <c r="R547" s="9">
        <f t="shared" si="106"/>
        <v>1.0901352</v>
      </c>
      <c r="T547" s="10">
        <f t="shared" si="107"/>
        <v>72.85864186704515</v>
      </c>
      <c r="U547" s="10">
        <f t="shared" si="108"/>
        <v>71.2892124</v>
      </c>
      <c r="V547" s="11">
        <f t="shared" si="109"/>
        <v>1.088763669098857</v>
      </c>
      <c r="X547" s="11">
        <f t="shared" si="110"/>
        <v>0.5587849714221041</v>
      </c>
      <c r="Y547">
        <f t="shared" si="111"/>
        <v>0.46685412815491517</v>
      </c>
      <c r="Z547">
        <v>3935</v>
      </c>
      <c r="AA547" t="s">
        <v>601</v>
      </c>
    </row>
    <row r="548" spans="1:27" ht="12.75">
      <c r="A548" t="s">
        <v>632</v>
      </c>
      <c r="B548">
        <v>64.83</v>
      </c>
      <c r="C548">
        <v>2546.68</v>
      </c>
      <c r="D548">
        <v>-1</v>
      </c>
      <c r="E548">
        <v>29.38</v>
      </c>
      <c r="F548">
        <v>494.34</v>
      </c>
      <c r="G548">
        <v>413.3</v>
      </c>
      <c r="H548">
        <v>1436.43</v>
      </c>
      <c r="I548">
        <v>2594.29</v>
      </c>
      <c r="K548" s="7">
        <f t="shared" si="100"/>
        <v>3.235017</v>
      </c>
      <c r="L548" s="13">
        <f t="shared" si="101"/>
        <v>110.78057999999999</v>
      </c>
      <c r="M548" s="8">
        <f t="shared" si="102"/>
        <v>-0.025574139430208177</v>
      </c>
      <c r="N548" s="9">
        <f t="shared" si="103"/>
        <v>2.4167988</v>
      </c>
      <c r="O548" s="9"/>
      <c r="P548" s="7">
        <f t="shared" si="104"/>
        <v>8.102232599999999</v>
      </c>
      <c r="Q548" s="9">
        <f t="shared" si="105"/>
        <v>40.5216903</v>
      </c>
      <c r="R548" s="9">
        <f t="shared" si="106"/>
        <v>54.0131178</v>
      </c>
      <c r="T548" s="10">
        <f t="shared" si="107"/>
        <v>116.40682166056978</v>
      </c>
      <c r="U548" s="10">
        <f t="shared" si="108"/>
        <v>102.6370407</v>
      </c>
      <c r="V548" s="11">
        <f t="shared" si="109"/>
        <v>6.2863121624029965</v>
      </c>
      <c r="X548" s="11">
        <f t="shared" si="110"/>
        <v>0.7321805534070694</v>
      </c>
      <c r="Y548">
        <f t="shared" si="111"/>
        <v>0.05650868820969866</v>
      </c>
      <c r="Z548">
        <v>4620</v>
      </c>
      <c r="AA548" t="s">
        <v>601</v>
      </c>
    </row>
    <row r="549" spans="1:27" ht="12.75">
      <c r="A549" t="s">
        <v>633</v>
      </c>
      <c r="B549">
        <v>47</v>
      </c>
      <c r="C549">
        <v>2825</v>
      </c>
      <c r="E549">
        <v>245</v>
      </c>
      <c r="F549">
        <v>560</v>
      </c>
      <c r="H549">
        <v>4360</v>
      </c>
      <c r="I549">
        <v>637</v>
      </c>
      <c r="K549" s="7">
        <f t="shared" si="100"/>
        <v>2.3453</v>
      </c>
      <c r="L549" s="13">
        <f t="shared" si="101"/>
        <v>122.88749999999999</v>
      </c>
      <c r="M549" s="8">
        <f t="shared" si="102"/>
        <v>0</v>
      </c>
      <c r="N549" s="9">
        <f t="shared" si="103"/>
        <v>20.1537</v>
      </c>
      <c r="O549" s="9"/>
      <c r="P549" s="7">
        <f t="shared" si="104"/>
        <v>9.1784</v>
      </c>
      <c r="Q549" s="9">
        <f t="shared" si="105"/>
        <v>122.9956</v>
      </c>
      <c r="R549" s="9">
        <f t="shared" si="106"/>
        <v>13.262340000000002</v>
      </c>
      <c r="T549" s="10">
        <f t="shared" si="107"/>
        <v>145.38649999999998</v>
      </c>
      <c r="U549" s="10">
        <f t="shared" si="108"/>
        <v>145.43634</v>
      </c>
      <c r="V549" s="11">
        <f t="shared" si="109"/>
        <v>-0.017137581078576027</v>
      </c>
      <c r="X549" s="11">
        <f t="shared" si="110"/>
        <v>0.49978018009371117</v>
      </c>
      <c r="Y549">
        <f t="shared" si="111"/>
        <v>0.1502661517051905</v>
      </c>
      <c r="Z549">
        <v>5220</v>
      </c>
      <c r="AA549" t="s">
        <v>601</v>
      </c>
    </row>
    <row r="550" spans="1:27" ht="12.75">
      <c r="A550" t="s">
        <v>634</v>
      </c>
      <c r="B550">
        <v>335</v>
      </c>
      <c r="C550">
        <v>6377</v>
      </c>
      <c r="E550">
        <v>63</v>
      </c>
      <c r="F550">
        <v>281</v>
      </c>
      <c r="G550">
        <v>48</v>
      </c>
      <c r="H550">
        <v>5400</v>
      </c>
      <c r="I550">
        <v>6769</v>
      </c>
      <c r="K550" s="7">
        <f t="shared" si="100"/>
        <v>16.7165</v>
      </c>
      <c r="L550" s="13">
        <f t="shared" si="101"/>
        <v>277.3995</v>
      </c>
      <c r="M550" s="8">
        <f t="shared" si="102"/>
        <v>0</v>
      </c>
      <c r="N550" s="9">
        <f t="shared" si="103"/>
        <v>5.18238</v>
      </c>
      <c r="O550" s="9"/>
      <c r="P550" s="7">
        <f t="shared" si="104"/>
        <v>4.605589999999999</v>
      </c>
      <c r="Q550" s="9">
        <f t="shared" si="105"/>
        <v>152.334</v>
      </c>
      <c r="R550" s="9">
        <f t="shared" si="106"/>
        <v>140.93058000000002</v>
      </c>
      <c r="T550" s="10">
        <f t="shared" si="107"/>
        <v>299.29838</v>
      </c>
      <c r="U550" s="10">
        <f t="shared" si="108"/>
        <v>297.87017000000003</v>
      </c>
      <c r="V550" s="11">
        <f t="shared" si="109"/>
        <v>0.23916363311496872</v>
      </c>
      <c r="X550" s="11">
        <f t="shared" si="110"/>
        <v>0.6455151855743152</v>
      </c>
      <c r="Y550">
        <f t="shared" si="111"/>
        <v>0.10603748575615862</v>
      </c>
      <c r="Z550">
        <v>5448</v>
      </c>
      <c r="AA550" t="s">
        <v>601</v>
      </c>
    </row>
    <row r="551" spans="1:27" ht="12.75">
      <c r="A551" t="s">
        <v>635</v>
      </c>
      <c r="B551">
        <v>36</v>
      </c>
      <c r="C551">
        <v>2933</v>
      </c>
      <c r="E551">
        <v>7</v>
      </c>
      <c r="F551">
        <v>915</v>
      </c>
      <c r="H551">
        <v>4060</v>
      </c>
      <c r="I551">
        <v>21</v>
      </c>
      <c r="K551" s="7">
        <f t="shared" si="100"/>
        <v>1.7964</v>
      </c>
      <c r="L551" s="13">
        <f t="shared" si="101"/>
        <v>127.5855</v>
      </c>
      <c r="M551" s="8">
        <f t="shared" si="102"/>
        <v>0</v>
      </c>
      <c r="N551" s="9">
        <f t="shared" si="103"/>
        <v>0.57582</v>
      </c>
      <c r="O551" s="9"/>
      <c r="P551" s="7">
        <f t="shared" si="104"/>
        <v>14.996849999999998</v>
      </c>
      <c r="Q551" s="9">
        <f t="shared" si="105"/>
        <v>114.5326</v>
      </c>
      <c r="R551" s="9">
        <f t="shared" si="106"/>
        <v>0.43722000000000005</v>
      </c>
      <c r="T551" s="10">
        <f t="shared" si="107"/>
        <v>129.95772</v>
      </c>
      <c r="U551" s="10">
        <f t="shared" si="108"/>
        <v>129.96667</v>
      </c>
      <c r="V551" s="11">
        <f t="shared" si="109"/>
        <v>-0.0034433090330609917</v>
      </c>
      <c r="X551" s="11">
        <f t="shared" si="110"/>
        <v>0.5269556468516811</v>
      </c>
      <c r="Y551">
        <f t="shared" si="111"/>
        <v>0.804254976226932</v>
      </c>
      <c r="Z551">
        <v>5983</v>
      </c>
      <c r="AA551" t="s">
        <v>601</v>
      </c>
    </row>
    <row r="552" spans="1:27" ht="12.75">
      <c r="A552" t="s">
        <v>636</v>
      </c>
      <c r="B552">
        <v>927.9</v>
      </c>
      <c r="C552">
        <v>15701.1</v>
      </c>
      <c r="E552">
        <v>226.82</v>
      </c>
      <c r="F552">
        <v>641.28</v>
      </c>
      <c r="H552">
        <v>26084.3</v>
      </c>
      <c r="I552">
        <v>85.57</v>
      </c>
      <c r="K552" s="7">
        <f t="shared" si="100"/>
        <v>46.30221</v>
      </c>
      <c r="L552" s="13">
        <f t="shared" si="101"/>
        <v>682.99785</v>
      </c>
      <c r="M552" s="8">
        <f t="shared" si="102"/>
        <v>0</v>
      </c>
      <c r="N552" s="9">
        <f t="shared" si="103"/>
        <v>18.6582132</v>
      </c>
      <c r="O552" s="9"/>
      <c r="P552" s="7">
        <f t="shared" si="104"/>
        <v>10.510579199999999</v>
      </c>
      <c r="Q552" s="9">
        <f t="shared" si="105"/>
        <v>735.8381029999999</v>
      </c>
      <c r="R552" s="9">
        <f t="shared" si="106"/>
        <v>1.7815674</v>
      </c>
      <c r="T552" s="10">
        <f t="shared" si="107"/>
        <v>747.9582732</v>
      </c>
      <c r="U552" s="10">
        <f t="shared" si="108"/>
        <v>748.1302496</v>
      </c>
      <c r="V552" s="11">
        <f t="shared" si="109"/>
        <v>-0.011495068465473334</v>
      </c>
      <c r="X552" s="11">
        <f t="shared" si="110"/>
        <v>0.48137901253197246</v>
      </c>
      <c r="Y552">
        <f t="shared" si="111"/>
        <v>0.9629486804836593</v>
      </c>
      <c r="Z552">
        <v>5991</v>
      </c>
      <c r="AA552" t="s">
        <v>601</v>
      </c>
    </row>
    <row r="553" spans="1:27" ht="12.75">
      <c r="A553" t="s">
        <v>637</v>
      </c>
      <c r="B553">
        <v>539</v>
      </c>
      <c r="C553">
        <v>18151</v>
      </c>
      <c r="D553">
        <v>170</v>
      </c>
      <c r="E553">
        <v>239</v>
      </c>
      <c r="F553">
        <v>781</v>
      </c>
      <c r="H553">
        <v>28200</v>
      </c>
      <c r="I553">
        <v>1560</v>
      </c>
      <c r="K553" s="7">
        <f t="shared" si="100"/>
        <v>26.8961</v>
      </c>
      <c r="L553" s="13">
        <f t="shared" si="101"/>
        <v>789.5685</v>
      </c>
      <c r="M553" s="8">
        <f t="shared" si="102"/>
        <v>4.34760370313539</v>
      </c>
      <c r="N553" s="9">
        <f t="shared" si="103"/>
        <v>19.66014</v>
      </c>
      <c r="O553" s="9"/>
      <c r="P553" s="7">
        <f t="shared" si="104"/>
        <v>12.800589999999998</v>
      </c>
      <c r="Q553" s="9">
        <f t="shared" si="105"/>
        <v>795.5219999999999</v>
      </c>
      <c r="R553" s="9">
        <f t="shared" si="106"/>
        <v>32.479200000000006</v>
      </c>
      <c r="T553" s="10">
        <f t="shared" si="107"/>
        <v>840.4723437031354</v>
      </c>
      <c r="U553" s="10">
        <f t="shared" si="108"/>
        <v>840.8017899999999</v>
      </c>
      <c r="V553" s="11">
        <f t="shared" si="109"/>
        <v>-0.019595037493312206</v>
      </c>
      <c r="X553" s="11">
        <f t="shared" si="110"/>
        <v>0.49812203151807427</v>
      </c>
      <c r="Y553">
        <f t="shared" si="111"/>
        <v>0.45298465860383014</v>
      </c>
      <c r="Z553">
        <v>6022</v>
      </c>
      <c r="AA553" t="s">
        <v>601</v>
      </c>
    </row>
    <row r="554" spans="1:27" ht="12.75">
      <c r="A554" t="s">
        <v>638</v>
      </c>
      <c r="B554">
        <v>654</v>
      </c>
      <c r="C554">
        <v>12347</v>
      </c>
      <c r="D554">
        <v>91</v>
      </c>
      <c r="E554">
        <v>90</v>
      </c>
      <c r="F554">
        <v>781</v>
      </c>
      <c r="H554">
        <v>19900</v>
      </c>
      <c r="I554">
        <v>250</v>
      </c>
      <c r="K554" s="7">
        <f t="shared" si="100"/>
        <v>32.6346</v>
      </c>
      <c r="L554" s="13">
        <f t="shared" si="101"/>
        <v>537.0944999999999</v>
      </c>
      <c r="M554" s="8">
        <f t="shared" si="102"/>
        <v>2.327246688148944</v>
      </c>
      <c r="N554" s="9">
        <f t="shared" si="103"/>
        <v>7.4033999999999995</v>
      </c>
      <c r="O554" s="9"/>
      <c r="P554" s="7">
        <f t="shared" si="104"/>
        <v>12.800589999999998</v>
      </c>
      <c r="Q554" s="9">
        <f t="shared" si="105"/>
        <v>561.379</v>
      </c>
      <c r="R554" s="9">
        <f t="shared" si="106"/>
        <v>5.205</v>
      </c>
      <c r="T554" s="10">
        <f t="shared" si="107"/>
        <v>579.4597466881489</v>
      </c>
      <c r="U554" s="10">
        <f t="shared" si="108"/>
        <v>579.38459</v>
      </c>
      <c r="V554" s="11">
        <f t="shared" si="109"/>
        <v>0.006485486080357622</v>
      </c>
      <c r="X554" s="11">
        <f t="shared" si="110"/>
        <v>0.4889462513205825</v>
      </c>
      <c r="Y554">
        <f t="shared" si="111"/>
        <v>0.862445691814924</v>
      </c>
      <c r="Z554">
        <v>6061</v>
      </c>
      <c r="AA554" t="s">
        <v>601</v>
      </c>
    </row>
    <row r="555" spans="1:27" ht="12.75">
      <c r="A555" t="s">
        <v>639</v>
      </c>
      <c r="B555">
        <v>37200</v>
      </c>
      <c r="C555">
        <v>6440</v>
      </c>
      <c r="E555">
        <v>5350</v>
      </c>
      <c r="F555">
        <v>12</v>
      </c>
      <c r="H555">
        <v>156000</v>
      </c>
      <c r="I555">
        <v>330</v>
      </c>
      <c r="K555" s="7">
        <f t="shared" si="100"/>
        <v>1856.28</v>
      </c>
      <c r="L555" s="13">
        <f t="shared" si="101"/>
        <v>280.14</v>
      </c>
      <c r="M555" s="8">
        <f t="shared" si="102"/>
        <v>0</v>
      </c>
      <c r="N555" s="9">
        <f t="shared" si="103"/>
        <v>440.091</v>
      </c>
      <c r="O555" s="9"/>
      <c r="P555" s="7">
        <f t="shared" si="104"/>
        <v>0.19667999999999997</v>
      </c>
      <c r="Q555" s="9">
        <f t="shared" si="105"/>
        <v>4400.76</v>
      </c>
      <c r="R555" s="9">
        <f t="shared" si="106"/>
        <v>6.8706000000000005</v>
      </c>
      <c r="T555" s="10">
        <f t="shared" si="107"/>
        <v>2576.511</v>
      </c>
      <c r="U555" s="10">
        <f t="shared" si="108"/>
        <v>4407.82728</v>
      </c>
      <c r="V555" s="11">
        <f t="shared" si="109"/>
        <v>-26.22032620103848</v>
      </c>
      <c r="X555" s="11">
        <f t="shared" si="110"/>
        <v>0.0598474652310453</v>
      </c>
      <c r="Y555">
        <f t="shared" si="111"/>
        <v>0.9963123753925206</v>
      </c>
      <c r="Z555">
        <v>6125</v>
      </c>
      <c r="AA555" t="s">
        <v>601</v>
      </c>
    </row>
    <row r="556" spans="1:27" ht="12.75">
      <c r="A556" t="s">
        <v>640</v>
      </c>
      <c r="B556">
        <v>166.65</v>
      </c>
      <c r="C556">
        <v>4945.97</v>
      </c>
      <c r="E556">
        <v>30.3</v>
      </c>
      <c r="F556">
        <v>1269.57</v>
      </c>
      <c r="H556">
        <v>4182.41</v>
      </c>
      <c r="I556">
        <v>4178.37</v>
      </c>
      <c r="K556" s="7">
        <f t="shared" si="100"/>
        <v>8.315835</v>
      </c>
      <c r="L556" s="13">
        <f t="shared" si="101"/>
        <v>215.149695</v>
      </c>
      <c r="M556" s="8">
        <f t="shared" si="102"/>
        <v>0</v>
      </c>
      <c r="N556" s="9">
        <f t="shared" si="103"/>
        <v>2.492478</v>
      </c>
      <c r="O556" s="9"/>
      <c r="P556" s="7">
        <f t="shared" si="104"/>
        <v>20.808252299999996</v>
      </c>
      <c r="Q556" s="9">
        <f t="shared" si="105"/>
        <v>117.9857861</v>
      </c>
      <c r="R556" s="9">
        <f t="shared" si="106"/>
        <v>86.9936634</v>
      </c>
      <c r="T556" s="10">
        <f t="shared" si="107"/>
        <v>225.958008</v>
      </c>
      <c r="U556" s="10">
        <f t="shared" si="108"/>
        <v>225.7877018</v>
      </c>
      <c r="V556" s="11">
        <f t="shared" si="109"/>
        <v>0.03769957219414391</v>
      </c>
      <c r="X556" s="11">
        <f t="shared" si="110"/>
        <v>0.645832423161845</v>
      </c>
      <c r="Y556">
        <f t="shared" si="111"/>
        <v>0.08725085263904821</v>
      </c>
      <c r="Z556">
        <v>6150</v>
      </c>
      <c r="AA556" t="s">
        <v>601</v>
      </c>
    </row>
    <row r="557" spans="1:27" ht="12.75">
      <c r="A557" t="s">
        <v>641</v>
      </c>
      <c r="B557">
        <v>217</v>
      </c>
      <c r="C557">
        <v>6820</v>
      </c>
      <c r="E557">
        <v>29</v>
      </c>
      <c r="F557">
        <v>1122</v>
      </c>
      <c r="H557">
        <v>5390</v>
      </c>
      <c r="I557">
        <v>4200</v>
      </c>
      <c r="K557" s="7">
        <f t="shared" si="100"/>
        <v>10.8283</v>
      </c>
      <c r="L557" s="13">
        <f t="shared" si="101"/>
        <v>296.66999999999996</v>
      </c>
      <c r="M557" s="8">
        <f t="shared" si="102"/>
        <v>0</v>
      </c>
      <c r="N557" s="9">
        <f t="shared" si="103"/>
        <v>2.3855399999999998</v>
      </c>
      <c r="O557" s="9"/>
      <c r="P557" s="7">
        <f t="shared" si="104"/>
        <v>18.38958</v>
      </c>
      <c r="Q557" s="9">
        <f t="shared" si="105"/>
        <v>152.0519</v>
      </c>
      <c r="R557" s="9">
        <f t="shared" si="106"/>
        <v>87.444</v>
      </c>
      <c r="T557" s="10">
        <f t="shared" si="107"/>
        <v>309.88383999999996</v>
      </c>
      <c r="U557" s="10">
        <f t="shared" si="108"/>
        <v>257.88548</v>
      </c>
      <c r="V557" s="11">
        <f t="shared" si="109"/>
        <v>9.158360300271244</v>
      </c>
      <c r="X557" s="11">
        <f t="shared" si="110"/>
        <v>0.6611444638650353</v>
      </c>
      <c r="Y557">
        <f t="shared" si="111"/>
        <v>0.11018669553882426</v>
      </c>
      <c r="Z557">
        <v>6172</v>
      </c>
      <c r="AA557" t="s">
        <v>601</v>
      </c>
    </row>
    <row r="558" spans="1:27" ht="12.75">
      <c r="A558" t="s">
        <v>642</v>
      </c>
      <c r="B558">
        <v>21.04</v>
      </c>
      <c r="C558">
        <v>869.74</v>
      </c>
      <c r="E558">
        <v>5.01</v>
      </c>
      <c r="F558">
        <v>1161.32</v>
      </c>
      <c r="G558">
        <v>60.12</v>
      </c>
      <c r="H558">
        <v>150.3</v>
      </c>
      <c r="I558">
        <v>672.34</v>
      </c>
      <c r="K558" s="7">
        <f t="shared" si="100"/>
        <v>1.049896</v>
      </c>
      <c r="L558" s="13">
        <f t="shared" si="101"/>
        <v>37.83369</v>
      </c>
      <c r="M558" s="8">
        <f t="shared" si="102"/>
        <v>0</v>
      </c>
      <c r="N558" s="9">
        <f t="shared" si="103"/>
        <v>0.4121226</v>
      </c>
      <c r="O558" s="9"/>
      <c r="P558" s="7">
        <f t="shared" si="104"/>
        <v>19.034034799999997</v>
      </c>
      <c r="Q558" s="9">
        <f t="shared" si="105"/>
        <v>4.239963</v>
      </c>
      <c r="R558" s="9">
        <f t="shared" si="106"/>
        <v>13.998118800000002</v>
      </c>
      <c r="T558" s="10">
        <f t="shared" si="107"/>
        <v>39.2957086</v>
      </c>
      <c r="U558" s="10">
        <f t="shared" si="108"/>
        <v>37.2721166</v>
      </c>
      <c r="V558" s="11">
        <f t="shared" si="109"/>
        <v>2.6428751172104614</v>
      </c>
      <c r="X558" s="11">
        <f t="shared" si="110"/>
        <v>0.8992252229679224</v>
      </c>
      <c r="Y558">
        <f t="shared" si="111"/>
        <v>0.06976973467623117</v>
      </c>
      <c r="Z558">
        <v>6198</v>
      </c>
      <c r="AA558" t="s">
        <v>601</v>
      </c>
    </row>
    <row r="559" spans="1:27" ht="12.75">
      <c r="A559" t="s">
        <v>643</v>
      </c>
      <c r="B559">
        <v>55</v>
      </c>
      <c r="C559">
        <v>13729</v>
      </c>
      <c r="D559">
        <v>104</v>
      </c>
      <c r="E559">
        <v>39</v>
      </c>
      <c r="F559">
        <v>2245</v>
      </c>
      <c r="G559">
        <v>48</v>
      </c>
      <c r="H559">
        <v>15400</v>
      </c>
      <c r="I559">
        <v>6400</v>
      </c>
      <c r="K559" s="7">
        <f aca="true" t="shared" si="112" ref="K559:K622">B559*0.0499</f>
        <v>2.7445</v>
      </c>
      <c r="L559" s="13">
        <f aca="true" t="shared" si="113" ref="L559:L622">N(C559)*0.0435</f>
        <v>597.2115</v>
      </c>
      <c r="M559" s="8">
        <f aca="true" t="shared" si="114" ref="M559:M622">D559*(1/39.102)</f>
        <v>2.6597105007416504</v>
      </c>
      <c r="N559" s="9">
        <f aca="true" t="shared" si="115" ref="N559:N622">N(E559)*0.08226</f>
        <v>3.20814</v>
      </c>
      <c r="O559" s="9"/>
      <c r="P559" s="7">
        <f aca="true" t="shared" si="116" ref="P559:P622">(N(F559)*0.01639)</f>
        <v>36.79555</v>
      </c>
      <c r="Q559" s="9">
        <f aca="true" t="shared" si="117" ref="Q559:Q622">N(H559)*0.02821</f>
        <v>434.43399999999997</v>
      </c>
      <c r="R559" s="9">
        <f aca="true" t="shared" si="118" ref="R559:R622">N(I559)*0.02082</f>
        <v>133.24800000000002</v>
      </c>
      <c r="T559" s="10">
        <f aca="true" t="shared" si="119" ref="T559:T622">SUM(K559:N559)</f>
        <v>605.8238505007416</v>
      </c>
      <c r="U559" s="10">
        <f aca="true" t="shared" si="120" ref="U559:U622">SUM(P559:R559)</f>
        <v>604.47755</v>
      </c>
      <c r="V559" s="11">
        <f aca="true" t="shared" si="121" ref="V559:V622">+((T559-U559)/(T559+U559))*100</f>
        <v>0.11123679607283506</v>
      </c>
      <c r="X559" s="11">
        <f aca="true" t="shared" si="122" ref="X559:X622">+L559/(L559+Q559)</f>
        <v>0.5788921679006984</v>
      </c>
      <c r="Y559">
        <f aca="true" t="shared" si="123" ref="Y559:Y622">K559/(K559+R559)</f>
        <v>0.020181259995955658</v>
      </c>
      <c r="Z559">
        <v>6230</v>
      </c>
      <c r="AA559" t="s">
        <v>601</v>
      </c>
    </row>
    <row r="560" spans="1:27" ht="12.75">
      <c r="A560" t="s">
        <v>644</v>
      </c>
      <c r="B560">
        <v>80</v>
      </c>
      <c r="C560">
        <v>1764</v>
      </c>
      <c r="E560">
        <v>18</v>
      </c>
      <c r="F560">
        <v>195</v>
      </c>
      <c r="H560">
        <v>2740</v>
      </c>
      <c r="I560">
        <v>83</v>
      </c>
      <c r="K560" s="7">
        <f t="shared" si="112"/>
        <v>3.992</v>
      </c>
      <c r="L560" s="13">
        <f t="shared" si="113"/>
        <v>76.734</v>
      </c>
      <c r="M560" s="8">
        <f t="shared" si="114"/>
        <v>0</v>
      </c>
      <c r="N560" s="9">
        <f t="shared" si="115"/>
        <v>1.48068</v>
      </c>
      <c r="O560" s="9"/>
      <c r="P560" s="7">
        <f t="shared" si="116"/>
        <v>3.1960499999999996</v>
      </c>
      <c r="Q560" s="9">
        <f t="shared" si="117"/>
        <v>77.2954</v>
      </c>
      <c r="R560" s="9">
        <f t="shared" si="118"/>
        <v>1.7280600000000002</v>
      </c>
      <c r="T560" s="10">
        <f t="shared" si="119"/>
        <v>82.20668</v>
      </c>
      <c r="U560" s="10">
        <f t="shared" si="120"/>
        <v>82.21951</v>
      </c>
      <c r="V560" s="11">
        <f t="shared" si="121"/>
        <v>-0.007802893200890868</v>
      </c>
      <c r="X560" s="11">
        <f t="shared" si="122"/>
        <v>0.4981776206360603</v>
      </c>
      <c r="Y560">
        <f t="shared" si="123"/>
        <v>0.6978947773275105</v>
      </c>
      <c r="Z560">
        <v>6236</v>
      </c>
      <c r="AA560" t="s">
        <v>601</v>
      </c>
    </row>
    <row r="561" spans="1:27" ht="12.75">
      <c r="A561" t="s">
        <v>645</v>
      </c>
      <c r="B561">
        <v>311</v>
      </c>
      <c r="C561">
        <v>6765</v>
      </c>
      <c r="E561">
        <v>45</v>
      </c>
      <c r="F561">
        <v>1050</v>
      </c>
      <c r="H561">
        <v>8200</v>
      </c>
      <c r="I561">
        <v>3127</v>
      </c>
      <c r="K561" s="7">
        <f t="shared" si="112"/>
        <v>15.5189</v>
      </c>
      <c r="L561" s="13">
        <f t="shared" si="113"/>
        <v>294.2775</v>
      </c>
      <c r="M561" s="8">
        <f t="shared" si="114"/>
        <v>0</v>
      </c>
      <c r="N561" s="9">
        <f t="shared" si="115"/>
        <v>3.7016999999999998</v>
      </c>
      <c r="O561" s="9"/>
      <c r="P561" s="7">
        <f t="shared" si="116"/>
        <v>17.2095</v>
      </c>
      <c r="Q561" s="9">
        <f t="shared" si="117"/>
        <v>231.322</v>
      </c>
      <c r="R561" s="9">
        <f t="shared" si="118"/>
        <v>65.10414</v>
      </c>
      <c r="T561" s="10">
        <f t="shared" si="119"/>
        <v>313.49809999999997</v>
      </c>
      <c r="U561" s="10">
        <f t="shared" si="120"/>
        <v>313.63563999999997</v>
      </c>
      <c r="V561" s="11">
        <f t="shared" si="121"/>
        <v>-0.021931526120728462</v>
      </c>
      <c r="X561" s="11">
        <f t="shared" si="122"/>
        <v>0.5598892312492686</v>
      </c>
      <c r="Y561">
        <f t="shared" si="123"/>
        <v>0.19248715999793606</v>
      </c>
      <c r="Z561">
        <v>6249</v>
      </c>
      <c r="AA561" t="s">
        <v>601</v>
      </c>
    </row>
    <row r="562" spans="1:27" ht="12.75">
      <c r="A562" t="s">
        <v>646</v>
      </c>
      <c r="B562">
        <v>1000</v>
      </c>
      <c r="C562">
        <v>24533</v>
      </c>
      <c r="D562">
        <v>200</v>
      </c>
      <c r="E562">
        <v>488</v>
      </c>
      <c r="F562">
        <v>415</v>
      </c>
      <c r="H562">
        <v>40800</v>
      </c>
      <c r="I562">
        <v>237</v>
      </c>
      <c r="K562" s="7">
        <f t="shared" si="112"/>
        <v>49.9</v>
      </c>
      <c r="L562" s="13">
        <f t="shared" si="113"/>
        <v>1067.1854999999998</v>
      </c>
      <c r="M562" s="8">
        <f t="shared" si="114"/>
        <v>5.114827886041636</v>
      </c>
      <c r="N562" s="9">
        <f t="shared" si="115"/>
        <v>40.14288</v>
      </c>
      <c r="O562" s="9"/>
      <c r="P562" s="7">
        <f t="shared" si="116"/>
        <v>6.801849999999999</v>
      </c>
      <c r="Q562" s="9">
        <f t="shared" si="117"/>
        <v>1150.9679999999998</v>
      </c>
      <c r="R562" s="9">
        <f t="shared" si="118"/>
        <v>4.934340000000001</v>
      </c>
      <c r="T562" s="10">
        <f t="shared" si="119"/>
        <v>1162.3432078860417</v>
      </c>
      <c r="U562" s="10">
        <f t="shared" si="120"/>
        <v>1162.70419</v>
      </c>
      <c r="V562" s="11">
        <f t="shared" si="121"/>
        <v>-0.015525795916524216</v>
      </c>
      <c r="X562" s="11">
        <f t="shared" si="122"/>
        <v>0.48111435930831664</v>
      </c>
      <c r="Y562">
        <f t="shared" si="123"/>
        <v>0.9100136885024969</v>
      </c>
      <c r="Z562">
        <v>6277</v>
      </c>
      <c r="AA562" t="s">
        <v>601</v>
      </c>
    </row>
    <row r="563" spans="1:27" ht="12.75">
      <c r="A563" t="s">
        <v>647</v>
      </c>
      <c r="B563">
        <v>27.27</v>
      </c>
      <c r="C563">
        <v>3949.1</v>
      </c>
      <c r="E563">
        <v>17.17</v>
      </c>
      <c r="F563">
        <v>444.4</v>
      </c>
      <c r="G563">
        <v>55</v>
      </c>
      <c r="H563">
        <v>3636</v>
      </c>
      <c r="I563">
        <v>3343</v>
      </c>
      <c r="K563" s="7">
        <f t="shared" si="112"/>
        <v>1.360773</v>
      </c>
      <c r="L563" s="13">
        <f t="shared" si="113"/>
        <v>171.78584999999998</v>
      </c>
      <c r="M563" s="8">
        <f t="shared" si="114"/>
        <v>0</v>
      </c>
      <c r="N563" s="9">
        <f t="shared" si="115"/>
        <v>1.4124042</v>
      </c>
      <c r="O563" s="9"/>
      <c r="P563" s="7">
        <f t="shared" si="116"/>
        <v>7.283715999999999</v>
      </c>
      <c r="Q563" s="9">
        <f t="shared" si="117"/>
        <v>102.57155999999999</v>
      </c>
      <c r="R563" s="9">
        <f t="shared" si="118"/>
        <v>69.60126000000001</v>
      </c>
      <c r="T563" s="10">
        <f t="shared" si="119"/>
        <v>174.55902719999997</v>
      </c>
      <c r="U563" s="10">
        <f t="shared" si="120"/>
        <v>179.456536</v>
      </c>
      <c r="V563" s="11">
        <f t="shared" si="121"/>
        <v>-1.3834162418540887</v>
      </c>
      <c r="X563" s="11">
        <f t="shared" si="122"/>
        <v>0.6261389112836427</v>
      </c>
      <c r="Y563">
        <f t="shared" si="123"/>
        <v>0.019176071237981582</v>
      </c>
      <c r="Z563">
        <v>6308</v>
      </c>
      <c r="AA563" t="s">
        <v>601</v>
      </c>
    </row>
    <row r="564" spans="1:27" ht="12.75">
      <c r="A564" t="s">
        <v>647</v>
      </c>
      <c r="B564">
        <v>27.2646</v>
      </c>
      <c r="C564">
        <v>3716.06</v>
      </c>
      <c r="E564">
        <v>15.147</v>
      </c>
      <c r="F564">
        <v>701.811</v>
      </c>
      <c r="H564">
        <v>2726.46</v>
      </c>
      <c r="I564">
        <v>3786</v>
      </c>
      <c r="K564" s="7">
        <f t="shared" si="112"/>
        <v>1.36050354</v>
      </c>
      <c r="L564" s="13">
        <f t="shared" si="113"/>
        <v>161.64861</v>
      </c>
      <c r="M564" s="8">
        <f t="shared" si="114"/>
        <v>0</v>
      </c>
      <c r="N564" s="9">
        <f t="shared" si="115"/>
        <v>1.24599222</v>
      </c>
      <c r="O564" s="9"/>
      <c r="P564" s="7">
        <f t="shared" si="116"/>
        <v>11.50268229</v>
      </c>
      <c r="Q564" s="9">
        <f t="shared" si="117"/>
        <v>76.9134366</v>
      </c>
      <c r="R564" s="9">
        <f t="shared" si="118"/>
        <v>78.82452</v>
      </c>
      <c r="T564" s="10">
        <f t="shared" si="119"/>
        <v>164.25510576</v>
      </c>
      <c r="U564" s="10">
        <f t="shared" si="120"/>
        <v>167.24063889</v>
      </c>
      <c r="V564" s="11">
        <f t="shared" si="121"/>
        <v>-0.9006248732249064</v>
      </c>
      <c r="X564" s="11">
        <f t="shared" si="122"/>
        <v>0.6775956708278844</v>
      </c>
      <c r="Y564">
        <f t="shared" si="123"/>
        <v>0.01696705294750357</v>
      </c>
      <c r="Z564">
        <v>6308</v>
      </c>
      <c r="AA564" t="s">
        <v>601</v>
      </c>
    </row>
    <row r="565" spans="1:27" ht="12.75">
      <c r="A565" t="s">
        <v>647</v>
      </c>
      <c r="B565">
        <v>35.322</v>
      </c>
      <c r="C565">
        <v>3365.68</v>
      </c>
      <c r="E565">
        <v>15.138</v>
      </c>
      <c r="F565">
        <v>797.268</v>
      </c>
      <c r="H565">
        <v>2058.77</v>
      </c>
      <c r="I565">
        <v>3840</v>
      </c>
      <c r="K565" s="7">
        <f t="shared" si="112"/>
        <v>1.7625678000000002</v>
      </c>
      <c r="L565" s="13">
        <f t="shared" si="113"/>
        <v>146.40707999999998</v>
      </c>
      <c r="M565" s="8">
        <f t="shared" si="114"/>
        <v>0</v>
      </c>
      <c r="N565" s="9">
        <f t="shared" si="115"/>
        <v>1.24525188</v>
      </c>
      <c r="O565" s="9"/>
      <c r="P565" s="7">
        <f t="shared" si="116"/>
        <v>13.06722252</v>
      </c>
      <c r="Q565" s="9">
        <f t="shared" si="117"/>
        <v>58.0779017</v>
      </c>
      <c r="R565" s="9">
        <f t="shared" si="118"/>
        <v>79.9488</v>
      </c>
      <c r="T565" s="10">
        <f t="shared" si="119"/>
        <v>149.41489968</v>
      </c>
      <c r="U565" s="10">
        <f t="shared" si="120"/>
        <v>151.09392422000002</v>
      </c>
      <c r="V565" s="11">
        <f t="shared" si="121"/>
        <v>-0.5587272008221481</v>
      </c>
      <c r="X565" s="11">
        <f t="shared" si="122"/>
        <v>0.7159796224780648</v>
      </c>
      <c r="Y565">
        <f t="shared" si="123"/>
        <v>0.021570655925306884</v>
      </c>
      <c r="Z565">
        <v>6308</v>
      </c>
      <c r="AA565" t="s">
        <v>601</v>
      </c>
    </row>
    <row r="566" spans="1:27" ht="12.75">
      <c r="A566" t="s">
        <v>647</v>
      </c>
      <c r="B566">
        <v>10.102</v>
      </c>
      <c r="C566">
        <v>3889.27</v>
      </c>
      <c r="E566">
        <v>12.1224</v>
      </c>
      <c r="F566">
        <v>863.721</v>
      </c>
      <c r="H566">
        <v>2222.44</v>
      </c>
      <c r="I566">
        <v>4495</v>
      </c>
      <c r="K566" s="7">
        <f t="shared" si="112"/>
        <v>0.5040898</v>
      </c>
      <c r="L566" s="13">
        <f t="shared" si="113"/>
        <v>169.183245</v>
      </c>
      <c r="M566" s="8">
        <f t="shared" si="114"/>
        <v>0</v>
      </c>
      <c r="N566" s="9">
        <f t="shared" si="115"/>
        <v>0.9971886240000001</v>
      </c>
      <c r="O566" s="9"/>
      <c r="P566" s="7">
        <f t="shared" si="116"/>
        <v>14.156387189999998</v>
      </c>
      <c r="Q566" s="9">
        <f t="shared" si="117"/>
        <v>62.6950324</v>
      </c>
      <c r="R566" s="9">
        <f t="shared" si="118"/>
        <v>93.58590000000001</v>
      </c>
      <c r="T566" s="10">
        <f t="shared" si="119"/>
        <v>170.684523424</v>
      </c>
      <c r="U566" s="10">
        <f t="shared" si="120"/>
        <v>170.43731959000002</v>
      </c>
      <c r="V566" s="11">
        <f t="shared" si="121"/>
        <v>0.07246789939213306</v>
      </c>
      <c r="X566" s="11">
        <f t="shared" si="122"/>
        <v>0.7296209325729621</v>
      </c>
      <c r="Y566">
        <f t="shared" si="123"/>
        <v>0.005357528479613035</v>
      </c>
      <c r="Z566">
        <v>6308</v>
      </c>
      <c r="AA566" t="s">
        <v>601</v>
      </c>
    </row>
    <row r="567" spans="1:27" ht="12.75">
      <c r="A567" t="s">
        <v>647</v>
      </c>
      <c r="B567">
        <v>85.833</v>
      </c>
      <c r="C567">
        <v>3483.81</v>
      </c>
      <c r="E567">
        <v>10.098</v>
      </c>
      <c r="F567">
        <v>1085.54</v>
      </c>
      <c r="H567">
        <v>1575.29</v>
      </c>
      <c r="I567">
        <v>4599</v>
      </c>
      <c r="K567" s="7">
        <f t="shared" si="112"/>
        <v>4.2830667</v>
      </c>
      <c r="L567" s="13">
        <f t="shared" si="113"/>
        <v>151.54573499999998</v>
      </c>
      <c r="M567" s="8">
        <f t="shared" si="114"/>
        <v>0</v>
      </c>
      <c r="N567" s="9">
        <f t="shared" si="115"/>
        <v>0.8306614800000001</v>
      </c>
      <c r="O567" s="9"/>
      <c r="P567" s="7">
        <f t="shared" si="116"/>
        <v>17.792000599999998</v>
      </c>
      <c r="Q567" s="9">
        <f t="shared" si="117"/>
        <v>44.438930899999995</v>
      </c>
      <c r="R567" s="9">
        <f t="shared" si="118"/>
        <v>95.75118</v>
      </c>
      <c r="T567" s="10">
        <f t="shared" si="119"/>
        <v>156.65946318</v>
      </c>
      <c r="U567" s="10">
        <f t="shared" si="120"/>
        <v>157.9821115</v>
      </c>
      <c r="V567" s="11">
        <f t="shared" si="121"/>
        <v>-0.4203666732043236</v>
      </c>
      <c r="X567" s="11">
        <f t="shared" si="122"/>
        <v>0.773253021118118</v>
      </c>
      <c r="Y567">
        <f t="shared" si="123"/>
        <v>0.04281600393158156</v>
      </c>
      <c r="Z567">
        <v>6308</v>
      </c>
      <c r="AA567" t="s">
        <v>601</v>
      </c>
    </row>
    <row r="568" spans="1:27" ht="12.75">
      <c r="A568" t="s">
        <v>648</v>
      </c>
      <c r="B568">
        <v>106</v>
      </c>
      <c r="C568">
        <v>5983</v>
      </c>
      <c r="E568">
        <v>35</v>
      </c>
      <c r="F568">
        <v>1586</v>
      </c>
      <c r="H568">
        <v>5637</v>
      </c>
      <c r="I568">
        <v>4012</v>
      </c>
      <c r="K568" s="7">
        <f t="shared" si="112"/>
        <v>5.2894</v>
      </c>
      <c r="L568" s="13">
        <f t="shared" si="113"/>
        <v>260.2605</v>
      </c>
      <c r="M568" s="8">
        <f t="shared" si="114"/>
        <v>0</v>
      </c>
      <c r="N568" s="9">
        <f t="shared" si="115"/>
        <v>2.8791</v>
      </c>
      <c r="O568" s="9"/>
      <c r="P568" s="7">
        <f t="shared" si="116"/>
        <v>25.994539999999997</v>
      </c>
      <c r="Q568" s="9">
        <f t="shared" si="117"/>
        <v>159.01977</v>
      </c>
      <c r="R568" s="9">
        <f t="shared" si="118"/>
        <v>83.52984000000001</v>
      </c>
      <c r="T568" s="10">
        <f t="shared" si="119"/>
        <v>268.429</v>
      </c>
      <c r="U568" s="10">
        <f t="shared" si="120"/>
        <v>268.54415</v>
      </c>
      <c r="V568" s="11">
        <f t="shared" si="121"/>
        <v>-0.021444275193280758</v>
      </c>
      <c r="X568" s="11">
        <f t="shared" si="122"/>
        <v>0.620731569362899</v>
      </c>
      <c r="Y568">
        <f t="shared" si="123"/>
        <v>0.0595524122926519</v>
      </c>
      <c r="Z568">
        <v>6391</v>
      </c>
      <c r="AA568" t="s">
        <v>601</v>
      </c>
    </row>
    <row r="569" spans="1:27" ht="12.75">
      <c r="A569" t="s">
        <v>648</v>
      </c>
      <c r="B569">
        <v>106</v>
      </c>
      <c r="C569">
        <v>5595</v>
      </c>
      <c r="E569">
        <v>16</v>
      </c>
      <c r="F569">
        <v>1708</v>
      </c>
      <c r="H569">
        <v>5180</v>
      </c>
      <c r="I569">
        <v>3650</v>
      </c>
      <c r="K569" s="7">
        <f t="shared" si="112"/>
        <v>5.2894</v>
      </c>
      <c r="L569" s="13">
        <f t="shared" si="113"/>
        <v>243.3825</v>
      </c>
      <c r="M569" s="8">
        <f t="shared" si="114"/>
        <v>0</v>
      </c>
      <c r="N569" s="9">
        <f t="shared" si="115"/>
        <v>1.31616</v>
      </c>
      <c r="O569" s="9"/>
      <c r="P569" s="7">
        <f t="shared" si="116"/>
        <v>27.99412</v>
      </c>
      <c r="Q569" s="9">
        <f t="shared" si="117"/>
        <v>146.1278</v>
      </c>
      <c r="R569" s="9">
        <f t="shared" si="118"/>
        <v>75.99300000000001</v>
      </c>
      <c r="T569" s="10">
        <f t="shared" si="119"/>
        <v>249.98806</v>
      </c>
      <c r="U569" s="10">
        <f t="shared" si="120"/>
        <v>250.11492000000004</v>
      </c>
      <c r="V569" s="11">
        <f t="shared" si="121"/>
        <v>-0.02536677545893655</v>
      </c>
      <c r="X569" s="11">
        <f t="shared" si="122"/>
        <v>0.6248422698963287</v>
      </c>
      <c r="Y569">
        <f t="shared" si="123"/>
        <v>0.06507435804060903</v>
      </c>
      <c r="Z569">
        <v>6391</v>
      </c>
      <c r="AA569" t="s">
        <v>601</v>
      </c>
    </row>
    <row r="570" spans="1:27" ht="12.75">
      <c r="A570" t="s">
        <v>590</v>
      </c>
      <c r="B570">
        <v>485</v>
      </c>
      <c r="C570">
        <v>10477</v>
      </c>
      <c r="E570">
        <v>139</v>
      </c>
      <c r="F570">
        <v>685</v>
      </c>
      <c r="H570">
        <v>16100</v>
      </c>
      <c r="I570">
        <v>1256</v>
      </c>
      <c r="K570" s="7">
        <f t="shared" si="112"/>
        <v>24.2015</v>
      </c>
      <c r="L570" s="13">
        <f t="shared" si="113"/>
        <v>455.74949999999995</v>
      </c>
      <c r="M570" s="8">
        <f t="shared" si="114"/>
        <v>0</v>
      </c>
      <c r="N570" s="9">
        <f t="shared" si="115"/>
        <v>11.43414</v>
      </c>
      <c r="O570" s="9"/>
      <c r="P570" s="7">
        <f t="shared" si="116"/>
        <v>11.227149999999998</v>
      </c>
      <c r="Q570" s="9">
        <f t="shared" si="117"/>
        <v>454.181</v>
      </c>
      <c r="R570" s="9">
        <f t="shared" si="118"/>
        <v>26.14992</v>
      </c>
      <c r="T570" s="10">
        <f t="shared" si="119"/>
        <v>491.38514</v>
      </c>
      <c r="U570" s="10">
        <f t="shared" si="120"/>
        <v>491.55807</v>
      </c>
      <c r="V570" s="11">
        <f t="shared" si="121"/>
        <v>-0.017593081496540177</v>
      </c>
      <c r="X570" s="11">
        <f t="shared" si="122"/>
        <v>0.5008618790116388</v>
      </c>
      <c r="Y570">
        <f t="shared" si="123"/>
        <v>0.480651786980387</v>
      </c>
      <c r="Z570">
        <v>6395</v>
      </c>
      <c r="AA570" t="s">
        <v>601</v>
      </c>
    </row>
    <row r="571" spans="1:27" ht="12.75">
      <c r="A571" t="s">
        <v>649</v>
      </c>
      <c r="B571">
        <v>137</v>
      </c>
      <c r="C571">
        <v>7344</v>
      </c>
      <c r="E571">
        <v>39</v>
      </c>
      <c r="F571">
        <v>1867</v>
      </c>
      <c r="H571">
        <v>10400</v>
      </c>
      <c r="I571">
        <v>262</v>
      </c>
      <c r="K571" s="7">
        <f t="shared" si="112"/>
        <v>6.8363</v>
      </c>
      <c r="L571" s="13">
        <f t="shared" si="113"/>
        <v>319.464</v>
      </c>
      <c r="M571" s="8">
        <f t="shared" si="114"/>
        <v>0</v>
      </c>
      <c r="N571" s="9">
        <f t="shared" si="115"/>
        <v>3.20814</v>
      </c>
      <c r="O571" s="9"/>
      <c r="P571" s="7">
        <f t="shared" si="116"/>
        <v>30.600129999999996</v>
      </c>
      <c r="Q571" s="9">
        <f t="shared" si="117"/>
        <v>293.384</v>
      </c>
      <c r="R571" s="9">
        <f t="shared" si="118"/>
        <v>5.454840000000001</v>
      </c>
      <c r="T571" s="10">
        <f t="shared" si="119"/>
        <v>329.50844</v>
      </c>
      <c r="U571" s="10">
        <f t="shared" si="120"/>
        <v>329.43897</v>
      </c>
      <c r="V571" s="11">
        <f t="shared" si="121"/>
        <v>0.010542571219761513</v>
      </c>
      <c r="X571" s="11">
        <f t="shared" si="122"/>
        <v>0.5212777067070464</v>
      </c>
      <c r="Y571">
        <f t="shared" si="123"/>
        <v>0.5561973909661756</v>
      </c>
      <c r="Z571">
        <v>6397</v>
      </c>
      <c r="AA571" t="s">
        <v>601</v>
      </c>
    </row>
    <row r="572" spans="1:27" ht="12.75">
      <c r="A572" t="s">
        <v>650</v>
      </c>
      <c r="B572">
        <v>19</v>
      </c>
      <c r="C572">
        <v>3309</v>
      </c>
      <c r="E572">
        <v>8</v>
      </c>
      <c r="F572">
        <v>980</v>
      </c>
      <c r="G572">
        <v>409</v>
      </c>
      <c r="H572">
        <v>2200</v>
      </c>
      <c r="I572">
        <v>2588</v>
      </c>
      <c r="K572" s="7">
        <f t="shared" si="112"/>
        <v>0.9480999999999999</v>
      </c>
      <c r="L572" s="13">
        <f t="shared" si="113"/>
        <v>143.9415</v>
      </c>
      <c r="M572" s="8">
        <f t="shared" si="114"/>
        <v>0</v>
      </c>
      <c r="N572" s="9">
        <f t="shared" si="115"/>
        <v>0.65808</v>
      </c>
      <c r="O572" s="9"/>
      <c r="P572" s="7">
        <f t="shared" si="116"/>
        <v>16.062199999999997</v>
      </c>
      <c r="Q572" s="9">
        <f t="shared" si="117"/>
        <v>62.062</v>
      </c>
      <c r="R572" s="9">
        <f t="shared" si="118"/>
        <v>53.882160000000006</v>
      </c>
      <c r="T572" s="10">
        <f t="shared" si="119"/>
        <v>145.54768</v>
      </c>
      <c r="U572" s="10">
        <f t="shared" si="120"/>
        <v>132.00636</v>
      </c>
      <c r="V572" s="11">
        <f t="shared" si="121"/>
        <v>4.878804862649455</v>
      </c>
      <c r="X572" s="11">
        <f t="shared" si="122"/>
        <v>0.698733273949229</v>
      </c>
      <c r="Y572">
        <f t="shared" si="123"/>
        <v>0.017291546675138873</v>
      </c>
      <c r="Z572">
        <v>6410</v>
      </c>
      <c r="AA572" t="s">
        <v>601</v>
      </c>
    </row>
    <row r="573" spans="1:27" ht="12.75">
      <c r="A573" t="s">
        <v>651</v>
      </c>
      <c r="B573">
        <v>288.12</v>
      </c>
      <c r="C573">
        <v>15359.88</v>
      </c>
      <c r="E573">
        <v>115.25</v>
      </c>
      <c r="F573">
        <v>1243.03</v>
      </c>
      <c r="H573">
        <v>21346.61</v>
      </c>
      <c r="I573">
        <v>3313.38</v>
      </c>
      <c r="K573" s="7">
        <f t="shared" si="112"/>
        <v>14.377188</v>
      </c>
      <c r="L573" s="13">
        <f t="shared" si="113"/>
        <v>668.15478</v>
      </c>
      <c r="M573" s="8">
        <f t="shared" si="114"/>
        <v>0</v>
      </c>
      <c r="N573" s="9">
        <f t="shared" si="115"/>
        <v>9.480465</v>
      </c>
      <c r="O573" s="9"/>
      <c r="P573" s="7">
        <f t="shared" si="116"/>
        <v>20.373261699999997</v>
      </c>
      <c r="Q573" s="9">
        <f t="shared" si="117"/>
        <v>602.1878681</v>
      </c>
      <c r="R573" s="9">
        <f t="shared" si="118"/>
        <v>68.98457160000001</v>
      </c>
      <c r="T573" s="10">
        <f t="shared" si="119"/>
        <v>692.012433</v>
      </c>
      <c r="U573" s="10">
        <f t="shared" si="120"/>
        <v>691.5457013999999</v>
      </c>
      <c r="V573" s="11">
        <f t="shared" si="121"/>
        <v>0.03373415170606629</v>
      </c>
      <c r="X573" s="11">
        <f t="shared" si="122"/>
        <v>0.525964219968</v>
      </c>
      <c r="Y573">
        <f t="shared" si="123"/>
        <v>0.17246742473991633</v>
      </c>
      <c r="Z573">
        <v>6511</v>
      </c>
      <c r="AA573" t="s">
        <v>601</v>
      </c>
    </row>
    <row r="574" spans="1:27" ht="12.75">
      <c r="A574" t="s">
        <v>652</v>
      </c>
      <c r="B574">
        <v>38</v>
      </c>
      <c r="C574">
        <v>1329</v>
      </c>
      <c r="E574">
        <v>5</v>
      </c>
      <c r="F574">
        <v>894</v>
      </c>
      <c r="G574">
        <v>33</v>
      </c>
      <c r="H574">
        <v>1350</v>
      </c>
      <c r="I574">
        <v>303</v>
      </c>
      <c r="K574" s="7">
        <f t="shared" si="112"/>
        <v>1.8961999999999999</v>
      </c>
      <c r="L574" s="13">
        <f t="shared" si="113"/>
        <v>57.811499999999995</v>
      </c>
      <c r="M574" s="8">
        <f t="shared" si="114"/>
        <v>0</v>
      </c>
      <c r="N574" s="9">
        <f t="shared" si="115"/>
        <v>0.4113</v>
      </c>
      <c r="O574" s="9"/>
      <c r="P574" s="7">
        <f t="shared" si="116"/>
        <v>14.65266</v>
      </c>
      <c r="Q574" s="9">
        <f t="shared" si="117"/>
        <v>38.0835</v>
      </c>
      <c r="R574" s="9">
        <f t="shared" si="118"/>
        <v>6.30846</v>
      </c>
      <c r="T574" s="10">
        <f t="shared" si="119"/>
        <v>60.11899999999999</v>
      </c>
      <c r="U574" s="10">
        <f t="shared" si="120"/>
        <v>59.044619999999995</v>
      </c>
      <c r="V574" s="11">
        <f t="shared" si="121"/>
        <v>0.9016006730913328</v>
      </c>
      <c r="X574" s="11">
        <f t="shared" si="122"/>
        <v>0.6028625058657907</v>
      </c>
      <c r="Y574">
        <f t="shared" si="123"/>
        <v>0.2311125628606182</v>
      </c>
      <c r="Z574">
        <v>6550</v>
      </c>
      <c r="AA574" t="s">
        <v>601</v>
      </c>
    </row>
    <row r="575" spans="1:27" ht="12.75">
      <c r="A575" t="s">
        <v>653</v>
      </c>
      <c r="B575">
        <v>238</v>
      </c>
      <c r="C575">
        <v>3131</v>
      </c>
      <c r="E575">
        <v>35</v>
      </c>
      <c r="F575">
        <v>512</v>
      </c>
      <c r="H575">
        <v>4960</v>
      </c>
      <c r="I575">
        <v>125</v>
      </c>
      <c r="K575" s="7">
        <f t="shared" si="112"/>
        <v>11.8762</v>
      </c>
      <c r="L575" s="13">
        <f t="shared" si="113"/>
        <v>136.1985</v>
      </c>
      <c r="M575" s="8">
        <f t="shared" si="114"/>
        <v>0</v>
      </c>
      <c r="N575" s="9">
        <f t="shared" si="115"/>
        <v>2.8791</v>
      </c>
      <c r="O575" s="9"/>
      <c r="P575" s="7">
        <f t="shared" si="116"/>
        <v>8.39168</v>
      </c>
      <c r="Q575" s="9">
        <f t="shared" si="117"/>
        <v>139.92159999999998</v>
      </c>
      <c r="R575" s="9">
        <f t="shared" si="118"/>
        <v>2.6025</v>
      </c>
      <c r="T575" s="10">
        <f t="shared" si="119"/>
        <v>150.9538</v>
      </c>
      <c r="U575" s="10">
        <f t="shared" si="120"/>
        <v>150.91577999999998</v>
      </c>
      <c r="V575" s="11">
        <f t="shared" si="121"/>
        <v>0.01259484311072923</v>
      </c>
      <c r="X575" s="11">
        <f t="shared" si="122"/>
        <v>0.4932581872887921</v>
      </c>
      <c r="Y575">
        <f t="shared" si="123"/>
        <v>0.8202531995275819</v>
      </c>
      <c r="Z575">
        <v>6555</v>
      </c>
      <c r="AA575" t="s">
        <v>601</v>
      </c>
    </row>
    <row r="576" spans="1:27" ht="12.75">
      <c r="A576" t="s">
        <v>654</v>
      </c>
      <c r="B576">
        <v>236</v>
      </c>
      <c r="C576">
        <v>2404</v>
      </c>
      <c r="E576">
        <v>28</v>
      </c>
      <c r="F576">
        <v>146</v>
      </c>
      <c r="H576">
        <v>4100</v>
      </c>
      <c r="I576">
        <v>31</v>
      </c>
      <c r="K576" s="7">
        <f t="shared" si="112"/>
        <v>11.7764</v>
      </c>
      <c r="L576" s="13">
        <f t="shared" si="113"/>
        <v>104.574</v>
      </c>
      <c r="M576" s="8">
        <f t="shared" si="114"/>
        <v>0</v>
      </c>
      <c r="N576" s="9">
        <f t="shared" si="115"/>
        <v>2.30328</v>
      </c>
      <c r="O576" s="9"/>
      <c r="P576" s="7">
        <f t="shared" si="116"/>
        <v>2.39294</v>
      </c>
      <c r="Q576" s="9">
        <f t="shared" si="117"/>
        <v>115.661</v>
      </c>
      <c r="R576" s="9">
        <f t="shared" si="118"/>
        <v>0.6454200000000001</v>
      </c>
      <c r="T576" s="10">
        <f t="shared" si="119"/>
        <v>118.65368</v>
      </c>
      <c r="U576" s="10">
        <f t="shared" si="120"/>
        <v>118.69936</v>
      </c>
      <c r="V576" s="11">
        <f t="shared" si="121"/>
        <v>-0.01924559297829275</v>
      </c>
      <c r="X576" s="11">
        <f t="shared" si="122"/>
        <v>0.4748291597611642</v>
      </c>
      <c r="Y576">
        <f t="shared" si="123"/>
        <v>0.9480414303218048</v>
      </c>
      <c r="Z576">
        <v>6565</v>
      </c>
      <c r="AA576" t="s">
        <v>601</v>
      </c>
    </row>
    <row r="577" spans="1:27" ht="12.75">
      <c r="A577" t="s">
        <v>655</v>
      </c>
      <c r="B577">
        <v>40</v>
      </c>
      <c r="C577">
        <v>4980</v>
      </c>
      <c r="E577">
        <v>18</v>
      </c>
      <c r="F577">
        <v>1270</v>
      </c>
      <c r="H577">
        <v>2600</v>
      </c>
      <c r="I577">
        <v>6280</v>
      </c>
      <c r="K577" s="7">
        <f t="shared" si="112"/>
        <v>1.996</v>
      </c>
      <c r="L577" s="13">
        <f t="shared" si="113"/>
        <v>216.63</v>
      </c>
      <c r="M577" s="8">
        <f t="shared" si="114"/>
        <v>0</v>
      </c>
      <c r="N577" s="9">
        <f t="shared" si="115"/>
        <v>1.48068</v>
      </c>
      <c r="O577" s="9"/>
      <c r="P577" s="7">
        <f t="shared" si="116"/>
        <v>20.815299999999997</v>
      </c>
      <c r="Q577" s="9">
        <f t="shared" si="117"/>
        <v>73.346</v>
      </c>
      <c r="R577" s="9">
        <f t="shared" si="118"/>
        <v>130.74960000000002</v>
      </c>
      <c r="T577" s="10">
        <f t="shared" si="119"/>
        <v>220.10668</v>
      </c>
      <c r="U577" s="10">
        <f t="shared" si="120"/>
        <v>224.91090000000003</v>
      </c>
      <c r="V577" s="11">
        <f t="shared" si="121"/>
        <v>-1.0795573514196932</v>
      </c>
      <c r="X577" s="11">
        <f t="shared" si="122"/>
        <v>0.7470618258062736</v>
      </c>
      <c r="Y577">
        <f t="shared" si="123"/>
        <v>0.015036279921895714</v>
      </c>
      <c r="Z577">
        <v>6574</v>
      </c>
      <c r="AA577" t="s">
        <v>601</v>
      </c>
    </row>
    <row r="578" spans="1:27" ht="12.75">
      <c r="A578" t="s">
        <v>656</v>
      </c>
      <c r="B578">
        <v>29</v>
      </c>
      <c r="C578">
        <v>1049</v>
      </c>
      <c r="E578">
        <v>4</v>
      </c>
      <c r="F578">
        <v>720</v>
      </c>
      <c r="H578">
        <v>1230</v>
      </c>
      <c r="I578">
        <v>44</v>
      </c>
      <c r="K578" s="7">
        <f t="shared" si="112"/>
        <v>1.4471</v>
      </c>
      <c r="L578" s="13">
        <f t="shared" si="113"/>
        <v>45.631499999999996</v>
      </c>
      <c r="M578" s="8">
        <f t="shared" si="114"/>
        <v>0</v>
      </c>
      <c r="N578" s="9">
        <f t="shared" si="115"/>
        <v>0.32904</v>
      </c>
      <c r="O578" s="9"/>
      <c r="P578" s="7">
        <f t="shared" si="116"/>
        <v>11.800799999999999</v>
      </c>
      <c r="Q578" s="9">
        <f t="shared" si="117"/>
        <v>34.698299999999996</v>
      </c>
      <c r="R578" s="9">
        <f t="shared" si="118"/>
        <v>0.9160800000000001</v>
      </c>
      <c r="T578" s="10">
        <f t="shared" si="119"/>
        <v>47.407639999999994</v>
      </c>
      <c r="U578" s="10">
        <f t="shared" si="120"/>
        <v>47.41518</v>
      </c>
      <c r="V578" s="11">
        <f t="shared" si="121"/>
        <v>-0.007951672392790972</v>
      </c>
      <c r="X578" s="11">
        <f t="shared" si="122"/>
        <v>0.5680519558121644</v>
      </c>
      <c r="Y578">
        <f t="shared" si="123"/>
        <v>0.612352846588072</v>
      </c>
      <c r="Z578">
        <v>6820</v>
      </c>
      <c r="AA578" t="s">
        <v>601</v>
      </c>
    </row>
    <row r="579" spans="1:27" ht="12.75">
      <c r="A579" t="s">
        <v>592</v>
      </c>
      <c r="B579">
        <v>10</v>
      </c>
      <c r="C579">
        <v>1030</v>
      </c>
      <c r="E579">
        <v>4</v>
      </c>
      <c r="F579">
        <v>1540</v>
      </c>
      <c r="G579">
        <v>192</v>
      </c>
      <c r="H579">
        <v>150</v>
      </c>
      <c r="I579">
        <v>446</v>
      </c>
      <c r="K579" s="7">
        <f t="shared" si="112"/>
        <v>0.499</v>
      </c>
      <c r="L579" s="13">
        <f t="shared" si="113"/>
        <v>44.805</v>
      </c>
      <c r="M579" s="8">
        <f t="shared" si="114"/>
        <v>0</v>
      </c>
      <c r="N579" s="9">
        <f t="shared" si="115"/>
        <v>0.32904</v>
      </c>
      <c r="O579" s="9"/>
      <c r="P579" s="7">
        <f t="shared" si="116"/>
        <v>25.240599999999997</v>
      </c>
      <c r="Q579" s="9">
        <f t="shared" si="117"/>
        <v>4.2315</v>
      </c>
      <c r="R579" s="9">
        <f t="shared" si="118"/>
        <v>9.285720000000001</v>
      </c>
      <c r="T579" s="10">
        <f t="shared" si="119"/>
        <v>45.63304</v>
      </c>
      <c r="U579" s="10">
        <f t="shared" si="120"/>
        <v>38.757819999999995</v>
      </c>
      <c r="V579" s="11">
        <f t="shared" si="121"/>
        <v>8.146877517304606</v>
      </c>
      <c r="X579" s="11">
        <f t="shared" si="122"/>
        <v>0.913707136520755</v>
      </c>
      <c r="Y579">
        <f t="shared" si="123"/>
        <v>0.050997882412577966</v>
      </c>
      <c r="Z579">
        <v>6940</v>
      </c>
      <c r="AA579" t="s">
        <v>601</v>
      </c>
    </row>
    <row r="580" spans="1:27" ht="12.75">
      <c r="A580" t="s">
        <v>657</v>
      </c>
      <c r="B580">
        <v>199</v>
      </c>
      <c r="C580">
        <v>8214</v>
      </c>
      <c r="D580">
        <v>130</v>
      </c>
      <c r="E580">
        <v>47</v>
      </c>
      <c r="F580">
        <v>1391</v>
      </c>
      <c r="H580">
        <v>9300</v>
      </c>
      <c r="I580">
        <v>4296</v>
      </c>
      <c r="K580" s="7">
        <f t="shared" si="112"/>
        <v>9.9301</v>
      </c>
      <c r="L580" s="13">
        <f t="shared" si="113"/>
        <v>357.30899999999997</v>
      </c>
      <c r="M580" s="8">
        <f t="shared" si="114"/>
        <v>3.324638125927063</v>
      </c>
      <c r="N580" s="9">
        <f t="shared" si="115"/>
        <v>3.86622</v>
      </c>
      <c r="O580" s="9"/>
      <c r="P580" s="7">
        <f t="shared" si="116"/>
        <v>22.798489999999997</v>
      </c>
      <c r="Q580" s="9">
        <f t="shared" si="117"/>
        <v>262.353</v>
      </c>
      <c r="R580" s="9">
        <f t="shared" si="118"/>
        <v>89.44272000000001</v>
      </c>
      <c r="T580" s="10">
        <f t="shared" si="119"/>
        <v>374.429958125927</v>
      </c>
      <c r="U580" s="10">
        <f t="shared" si="120"/>
        <v>374.59421000000003</v>
      </c>
      <c r="V580" s="11">
        <f t="shared" si="121"/>
        <v>-0.02192878161515223</v>
      </c>
      <c r="X580" s="11">
        <f t="shared" si="122"/>
        <v>0.5766191891708705</v>
      </c>
      <c r="Y580">
        <f t="shared" si="123"/>
        <v>0.09992772671642003</v>
      </c>
      <c r="Z580">
        <v>7023</v>
      </c>
      <c r="AA580" t="s">
        <v>601</v>
      </c>
    </row>
    <row r="581" spans="1:27" ht="12.75">
      <c r="A581" t="s">
        <v>658</v>
      </c>
      <c r="B581">
        <v>1026</v>
      </c>
      <c r="C581">
        <v>5742</v>
      </c>
      <c r="E581">
        <v>69</v>
      </c>
      <c r="F581">
        <v>964</v>
      </c>
      <c r="H581">
        <v>9900</v>
      </c>
      <c r="I581">
        <v>561</v>
      </c>
      <c r="K581" s="7">
        <f t="shared" si="112"/>
        <v>51.1974</v>
      </c>
      <c r="L581" s="13">
        <f t="shared" si="113"/>
        <v>249.777</v>
      </c>
      <c r="M581" s="8">
        <f t="shared" si="114"/>
        <v>0</v>
      </c>
      <c r="N581" s="9">
        <f t="shared" si="115"/>
        <v>5.67594</v>
      </c>
      <c r="O581" s="9"/>
      <c r="P581" s="7">
        <f t="shared" si="116"/>
        <v>15.799959999999999</v>
      </c>
      <c r="Q581" s="9">
        <f t="shared" si="117"/>
        <v>279.279</v>
      </c>
      <c r="R581" s="9">
        <f t="shared" si="118"/>
        <v>11.68002</v>
      </c>
      <c r="T581" s="10">
        <f t="shared" si="119"/>
        <v>306.65034</v>
      </c>
      <c r="U581" s="10">
        <f t="shared" si="120"/>
        <v>306.75898</v>
      </c>
      <c r="V581" s="11">
        <f t="shared" si="121"/>
        <v>-0.0177108492580419</v>
      </c>
      <c r="X581" s="11">
        <f t="shared" si="122"/>
        <v>0.47211826347305386</v>
      </c>
      <c r="Y581">
        <f t="shared" si="123"/>
        <v>0.8142414240278943</v>
      </c>
      <c r="Z581">
        <v>7045</v>
      </c>
      <c r="AA581" t="s">
        <v>601</v>
      </c>
    </row>
    <row r="582" spans="1:27" ht="12.75">
      <c r="A582" t="s">
        <v>659</v>
      </c>
      <c r="B582">
        <v>635</v>
      </c>
      <c r="C582">
        <v>8568</v>
      </c>
      <c r="E582">
        <v>92</v>
      </c>
      <c r="F582">
        <v>830</v>
      </c>
      <c r="H582">
        <v>12487</v>
      </c>
      <c r="I582">
        <v>2222</v>
      </c>
      <c r="K582" s="7">
        <f t="shared" si="112"/>
        <v>31.6865</v>
      </c>
      <c r="L582" s="13">
        <f t="shared" si="113"/>
        <v>372.70799999999997</v>
      </c>
      <c r="M582" s="8">
        <f t="shared" si="114"/>
        <v>0</v>
      </c>
      <c r="N582" s="9">
        <f t="shared" si="115"/>
        <v>7.56792</v>
      </c>
      <c r="O582" s="9"/>
      <c r="P582" s="7">
        <f t="shared" si="116"/>
        <v>13.603699999999998</v>
      </c>
      <c r="Q582" s="9">
        <f t="shared" si="117"/>
        <v>352.25827</v>
      </c>
      <c r="R582" s="9">
        <f t="shared" si="118"/>
        <v>46.262040000000006</v>
      </c>
      <c r="T582" s="10">
        <f t="shared" si="119"/>
        <v>411.96242</v>
      </c>
      <c r="U582" s="10">
        <f t="shared" si="120"/>
        <v>412.12401</v>
      </c>
      <c r="V582" s="11">
        <f t="shared" si="121"/>
        <v>-0.019608380154978365</v>
      </c>
      <c r="X582" s="11">
        <f t="shared" si="122"/>
        <v>0.5141039182416032</v>
      </c>
      <c r="Y582">
        <f t="shared" si="123"/>
        <v>0.40650536879844057</v>
      </c>
      <c r="Z582">
        <v>7077</v>
      </c>
      <c r="AA582" t="s">
        <v>601</v>
      </c>
    </row>
    <row r="583" spans="1:27" ht="12.75">
      <c r="A583" t="s">
        <v>659</v>
      </c>
      <c r="B583">
        <v>16.2752</v>
      </c>
      <c r="C583">
        <v>9451.82</v>
      </c>
      <c r="E583">
        <v>20.344</v>
      </c>
      <c r="F583">
        <v>7346.22</v>
      </c>
      <c r="G583">
        <v>1269</v>
      </c>
      <c r="H583">
        <v>8808.95</v>
      </c>
      <c r="I583">
        <v>111</v>
      </c>
      <c r="K583" s="7">
        <f t="shared" si="112"/>
        <v>0.81213248</v>
      </c>
      <c r="L583" s="13">
        <f t="shared" si="113"/>
        <v>411.15416999999997</v>
      </c>
      <c r="M583" s="8">
        <f t="shared" si="114"/>
        <v>0</v>
      </c>
      <c r="N583" s="9">
        <f t="shared" si="115"/>
        <v>1.67349744</v>
      </c>
      <c r="O583" s="9"/>
      <c r="P583" s="7">
        <f t="shared" si="116"/>
        <v>120.4045458</v>
      </c>
      <c r="Q583" s="9">
        <f t="shared" si="117"/>
        <v>248.5004795</v>
      </c>
      <c r="R583" s="9">
        <f t="shared" si="118"/>
        <v>2.31102</v>
      </c>
      <c r="T583" s="10">
        <f t="shared" si="119"/>
        <v>413.63979992</v>
      </c>
      <c r="U583" s="10">
        <f t="shared" si="120"/>
        <v>371.2160453</v>
      </c>
      <c r="V583" s="11">
        <f t="shared" si="121"/>
        <v>5.405292561477746</v>
      </c>
      <c r="X583" s="11">
        <f t="shared" si="122"/>
        <v>0.6232870037551368</v>
      </c>
      <c r="Y583">
        <f t="shared" si="123"/>
        <v>0.2600361286234734</v>
      </c>
      <c r="Z583">
        <v>7077</v>
      </c>
      <c r="AA583" t="s">
        <v>601</v>
      </c>
    </row>
    <row r="584" spans="1:27" ht="12.75">
      <c r="A584" t="s">
        <v>660</v>
      </c>
      <c r="B584">
        <v>76</v>
      </c>
      <c r="C584">
        <v>1214</v>
      </c>
      <c r="D584">
        <v>47</v>
      </c>
      <c r="E584">
        <v>14</v>
      </c>
      <c r="F584">
        <v>317</v>
      </c>
      <c r="H584">
        <v>1900</v>
      </c>
      <c r="I584">
        <v>7</v>
      </c>
      <c r="K584" s="7">
        <f t="shared" si="112"/>
        <v>3.7923999999999998</v>
      </c>
      <c r="L584" s="13">
        <f t="shared" si="113"/>
        <v>52.809</v>
      </c>
      <c r="M584" s="8">
        <f t="shared" si="114"/>
        <v>1.2019845532197844</v>
      </c>
      <c r="N584" s="9">
        <f t="shared" si="115"/>
        <v>1.15164</v>
      </c>
      <c r="O584" s="9"/>
      <c r="P584" s="7">
        <f t="shared" si="116"/>
        <v>5.1956299999999995</v>
      </c>
      <c r="Q584" s="9">
        <f t="shared" si="117"/>
        <v>53.599</v>
      </c>
      <c r="R584" s="9">
        <f t="shared" si="118"/>
        <v>0.14574</v>
      </c>
      <c r="T584" s="10">
        <f t="shared" si="119"/>
        <v>58.955024553219786</v>
      </c>
      <c r="U584" s="10">
        <f t="shared" si="120"/>
        <v>58.94037</v>
      </c>
      <c r="V584" s="11">
        <f t="shared" si="121"/>
        <v>0.012430132046565675</v>
      </c>
      <c r="X584" s="11">
        <f t="shared" si="122"/>
        <v>0.49628787309224875</v>
      </c>
      <c r="Y584">
        <f t="shared" si="123"/>
        <v>0.9629926818244146</v>
      </c>
      <c r="Z584">
        <v>7116</v>
      </c>
      <c r="AA584" t="s">
        <v>601</v>
      </c>
    </row>
    <row r="585" spans="1:27" ht="12.75">
      <c r="A585" t="s">
        <v>661</v>
      </c>
      <c r="B585">
        <v>177</v>
      </c>
      <c r="C585">
        <v>4959</v>
      </c>
      <c r="D585">
        <v>290</v>
      </c>
      <c r="E585">
        <v>22</v>
      </c>
      <c r="F585">
        <v>1147</v>
      </c>
      <c r="H585">
        <v>6350</v>
      </c>
      <c r="I585">
        <v>1725</v>
      </c>
      <c r="K585" s="7">
        <f t="shared" si="112"/>
        <v>8.8323</v>
      </c>
      <c r="L585" s="13">
        <f t="shared" si="113"/>
        <v>215.7165</v>
      </c>
      <c r="M585" s="8">
        <f t="shared" si="114"/>
        <v>7.416500434760372</v>
      </c>
      <c r="N585" s="9">
        <f t="shared" si="115"/>
        <v>1.80972</v>
      </c>
      <c r="O585" s="9"/>
      <c r="P585" s="7">
        <f t="shared" si="116"/>
        <v>18.799329999999998</v>
      </c>
      <c r="Q585" s="9">
        <f t="shared" si="117"/>
        <v>179.1335</v>
      </c>
      <c r="R585" s="9">
        <f t="shared" si="118"/>
        <v>35.914500000000004</v>
      </c>
      <c r="T585" s="10">
        <f t="shared" si="119"/>
        <v>233.77502043476036</v>
      </c>
      <c r="U585" s="10">
        <f t="shared" si="120"/>
        <v>233.84733</v>
      </c>
      <c r="V585" s="11">
        <f t="shared" si="121"/>
        <v>-0.015463239764396897</v>
      </c>
      <c r="X585" s="11">
        <f t="shared" si="122"/>
        <v>0.5463251867797898</v>
      </c>
      <c r="Y585">
        <f t="shared" si="123"/>
        <v>0.19738394700850115</v>
      </c>
      <c r="Z585">
        <v>7219</v>
      </c>
      <c r="AA585" t="s">
        <v>601</v>
      </c>
    </row>
    <row r="586" spans="1:27" ht="12.75">
      <c r="A586" t="s">
        <v>662</v>
      </c>
      <c r="B586">
        <v>30</v>
      </c>
      <c r="C586">
        <v>3060</v>
      </c>
      <c r="E586">
        <v>12</v>
      </c>
      <c r="F586">
        <v>1350</v>
      </c>
      <c r="H586">
        <v>3100</v>
      </c>
      <c r="I586">
        <v>1290</v>
      </c>
      <c r="K586" s="7">
        <f t="shared" si="112"/>
        <v>1.4969999999999999</v>
      </c>
      <c r="L586" s="13">
        <f t="shared" si="113"/>
        <v>133.10999999999999</v>
      </c>
      <c r="M586" s="8">
        <f t="shared" si="114"/>
        <v>0</v>
      </c>
      <c r="N586" s="9">
        <f t="shared" si="115"/>
        <v>0.98712</v>
      </c>
      <c r="O586" s="9"/>
      <c r="P586" s="7">
        <f t="shared" si="116"/>
        <v>22.126499999999997</v>
      </c>
      <c r="Q586" s="9">
        <f t="shared" si="117"/>
        <v>87.451</v>
      </c>
      <c r="R586" s="9">
        <f t="shared" si="118"/>
        <v>26.8578</v>
      </c>
      <c r="T586" s="10">
        <f t="shared" si="119"/>
        <v>135.59411999999998</v>
      </c>
      <c r="U586" s="10">
        <f t="shared" si="120"/>
        <v>136.43529999999998</v>
      </c>
      <c r="V586" s="11">
        <f t="shared" si="121"/>
        <v>-0.30922390673773764</v>
      </c>
      <c r="X586" s="11">
        <f t="shared" si="122"/>
        <v>0.603506512937464</v>
      </c>
      <c r="Y586">
        <f t="shared" si="123"/>
        <v>0.052795293918489986</v>
      </c>
      <c r="Z586">
        <v>7237</v>
      </c>
      <c r="AA586" t="s">
        <v>601</v>
      </c>
    </row>
    <row r="587" spans="1:27" ht="12.75">
      <c r="A587" t="s">
        <v>663</v>
      </c>
      <c r="B587">
        <v>27</v>
      </c>
      <c r="C587">
        <v>1481</v>
      </c>
      <c r="E587">
        <v>12</v>
      </c>
      <c r="F587">
        <v>647</v>
      </c>
      <c r="G587">
        <v>252</v>
      </c>
      <c r="H587">
        <v>450</v>
      </c>
      <c r="I587">
        <v>1687</v>
      </c>
      <c r="K587" s="7">
        <f t="shared" si="112"/>
        <v>1.3473</v>
      </c>
      <c r="L587" s="13">
        <f t="shared" si="113"/>
        <v>64.42349999999999</v>
      </c>
      <c r="M587" s="8">
        <f t="shared" si="114"/>
        <v>0</v>
      </c>
      <c r="N587" s="9">
        <f t="shared" si="115"/>
        <v>0.98712</v>
      </c>
      <c r="O587" s="9"/>
      <c r="P587" s="7">
        <f t="shared" si="116"/>
        <v>10.60433</v>
      </c>
      <c r="Q587" s="9">
        <f t="shared" si="117"/>
        <v>12.6945</v>
      </c>
      <c r="R587" s="9">
        <f t="shared" si="118"/>
        <v>35.123340000000006</v>
      </c>
      <c r="T587" s="10">
        <f t="shared" si="119"/>
        <v>66.75792</v>
      </c>
      <c r="U587" s="10">
        <f t="shared" si="120"/>
        <v>58.42217000000001</v>
      </c>
      <c r="V587" s="11">
        <f t="shared" si="121"/>
        <v>6.659006236534891</v>
      </c>
      <c r="X587" s="11">
        <f t="shared" si="122"/>
        <v>0.8353886252236831</v>
      </c>
      <c r="Y587">
        <f t="shared" si="123"/>
        <v>0.03694204434032416</v>
      </c>
      <c r="Z587">
        <v>7302</v>
      </c>
      <c r="AA587" t="s">
        <v>601</v>
      </c>
    </row>
    <row r="588" spans="1:27" ht="12.75">
      <c r="A588" t="s">
        <v>664</v>
      </c>
      <c r="B588">
        <v>37.85</v>
      </c>
      <c r="C588">
        <v>1524.14</v>
      </c>
      <c r="E588">
        <v>8.8</v>
      </c>
      <c r="F588">
        <v>787.4</v>
      </c>
      <c r="G588">
        <v>62.46</v>
      </c>
      <c r="H588">
        <v>901.97</v>
      </c>
      <c r="I588">
        <v>1469.05</v>
      </c>
      <c r="K588" s="7">
        <f t="shared" si="112"/>
        <v>1.8887150000000001</v>
      </c>
      <c r="L588" s="13">
        <f t="shared" si="113"/>
        <v>66.30009</v>
      </c>
      <c r="M588" s="8">
        <f t="shared" si="114"/>
        <v>0</v>
      </c>
      <c r="N588" s="9">
        <f t="shared" si="115"/>
        <v>0.7238880000000001</v>
      </c>
      <c r="O588" s="9"/>
      <c r="P588" s="7">
        <f t="shared" si="116"/>
        <v>12.905485999999998</v>
      </c>
      <c r="Q588" s="9">
        <f t="shared" si="117"/>
        <v>25.4445737</v>
      </c>
      <c r="R588" s="9">
        <f t="shared" si="118"/>
        <v>30.585621000000003</v>
      </c>
      <c r="T588" s="10">
        <f t="shared" si="119"/>
        <v>68.912693</v>
      </c>
      <c r="U588" s="10">
        <f t="shared" si="120"/>
        <v>68.9356807</v>
      </c>
      <c r="V588" s="11">
        <f t="shared" si="121"/>
        <v>-0.01667607631703355</v>
      </c>
      <c r="X588" s="11">
        <f t="shared" si="122"/>
        <v>0.7226588155230221</v>
      </c>
      <c r="Y588">
        <f t="shared" si="123"/>
        <v>0.0581602345926334</v>
      </c>
      <c r="Z588">
        <v>7802</v>
      </c>
      <c r="AA588" t="s">
        <v>601</v>
      </c>
    </row>
    <row r="589" spans="1:27" ht="12.75">
      <c r="A589" t="s">
        <v>664</v>
      </c>
      <c r="B589">
        <v>41.37</v>
      </c>
      <c r="C589">
        <v>3505.27</v>
      </c>
      <c r="E589">
        <v>4.04</v>
      </c>
      <c r="F589">
        <v>1392.42</v>
      </c>
      <c r="G589">
        <v>24.22</v>
      </c>
      <c r="H589">
        <v>3450.78</v>
      </c>
      <c r="I589">
        <v>1203.74</v>
      </c>
      <c r="K589" s="7">
        <f t="shared" si="112"/>
        <v>2.0643629999999997</v>
      </c>
      <c r="L589" s="13">
        <f t="shared" si="113"/>
        <v>152.479245</v>
      </c>
      <c r="M589" s="8">
        <f t="shared" si="114"/>
        <v>0</v>
      </c>
      <c r="N589" s="9">
        <f t="shared" si="115"/>
        <v>0.3323304</v>
      </c>
      <c r="O589" s="9"/>
      <c r="P589" s="7">
        <f t="shared" si="116"/>
        <v>22.8217638</v>
      </c>
      <c r="Q589" s="9">
        <f t="shared" si="117"/>
        <v>97.34650380000001</v>
      </c>
      <c r="R589" s="9">
        <f t="shared" si="118"/>
        <v>25.0618668</v>
      </c>
      <c r="T589" s="10">
        <f t="shared" si="119"/>
        <v>154.87593839999997</v>
      </c>
      <c r="U589" s="10">
        <f t="shared" si="120"/>
        <v>145.2301344</v>
      </c>
      <c r="V589" s="11">
        <f t="shared" si="121"/>
        <v>3.214131560219454</v>
      </c>
      <c r="X589" s="11">
        <f t="shared" si="122"/>
        <v>0.6103423915765723</v>
      </c>
      <c r="Y589">
        <f t="shared" si="123"/>
        <v>0.07610209805123747</v>
      </c>
      <c r="Z589">
        <v>7802</v>
      </c>
      <c r="AA589" t="s">
        <v>601</v>
      </c>
    </row>
    <row r="590" spans="1:27" ht="12.75">
      <c r="A590" t="s">
        <v>664</v>
      </c>
      <c r="B590">
        <v>162.22</v>
      </c>
      <c r="C590">
        <v>1655.4</v>
      </c>
      <c r="E590">
        <v>7.5</v>
      </c>
      <c r="F590">
        <v>1428.77</v>
      </c>
      <c r="H590">
        <v>853.93</v>
      </c>
      <c r="I590">
        <v>1596.62</v>
      </c>
      <c r="K590" s="7">
        <f t="shared" si="112"/>
        <v>8.094778</v>
      </c>
      <c r="L590" s="13">
        <f t="shared" si="113"/>
        <v>72.0099</v>
      </c>
      <c r="M590" s="8">
        <f t="shared" si="114"/>
        <v>0</v>
      </c>
      <c r="N590" s="9">
        <f t="shared" si="115"/>
        <v>0.61695</v>
      </c>
      <c r="O590" s="9"/>
      <c r="P590" s="7">
        <f t="shared" si="116"/>
        <v>23.4175403</v>
      </c>
      <c r="Q590" s="9">
        <f t="shared" si="117"/>
        <v>24.089365299999997</v>
      </c>
      <c r="R590" s="9">
        <f t="shared" si="118"/>
        <v>33.2416284</v>
      </c>
      <c r="T590" s="10">
        <f t="shared" si="119"/>
        <v>80.72162800000001</v>
      </c>
      <c r="U590" s="10">
        <f t="shared" si="120"/>
        <v>80.748534</v>
      </c>
      <c r="V590" s="11">
        <f t="shared" si="121"/>
        <v>-0.016663140524994804</v>
      </c>
      <c r="X590" s="11">
        <f t="shared" si="122"/>
        <v>0.749328309380946</v>
      </c>
      <c r="Y590">
        <f t="shared" si="123"/>
        <v>0.19582684381581847</v>
      </c>
      <c r="Z590">
        <v>7802</v>
      </c>
      <c r="AA590" t="s">
        <v>601</v>
      </c>
    </row>
    <row r="591" spans="1:27" ht="12.75">
      <c r="A591" t="s">
        <v>665</v>
      </c>
      <c r="B591">
        <v>520</v>
      </c>
      <c r="C591">
        <v>5388</v>
      </c>
      <c r="D591">
        <v>535</v>
      </c>
      <c r="E591">
        <v>61</v>
      </c>
      <c r="F591">
        <v>573</v>
      </c>
      <c r="H591">
        <v>9500</v>
      </c>
      <c r="I591">
        <v>82</v>
      </c>
      <c r="K591" s="7">
        <f t="shared" si="112"/>
        <v>25.948</v>
      </c>
      <c r="L591" s="13">
        <f t="shared" si="113"/>
        <v>234.378</v>
      </c>
      <c r="M591" s="8">
        <f t="shared" si="114"/>
        <v>13.682164595161375</v>
      </c>
      <c r="N591" s="9">
        <f t="shared" si="115"/>
        <v>5.01786</v>
      </c>
      <c r="O591" s="9"/>
      <c r="P591" s="7">
        <f t="shared" si="116"/>
        <v>9.391469999999998</v>
      </c>
      <c r="Q591" s="9">
        <f t="shared" si="117"/>
        <v>267.995</v>
      </c>
      <c r="R591" s="9">
        <f t="shared" si="118"/>
        <v>1.70724</v>
      </c>
      <c r="T591" s="10">
        <f t="shared" si="119"/>
        <v>279.02602459516135</v>
      </c>
      <c r="U591" s="10">
        <f t="shared" si="120"/>
        <v>279.09371000000004</v>
      </c>
      <c r="V591" s="11">
        <f t="shared" si="121"/>
        <v>-0.012127398592668462</v>
      </c>
      <c r="X591" s="11">
        <f t="shared" si="122"/>
        <v>0.46654179265207324</v>
      </c>
      <c r="Y591">
        <f t="shared" si="123"/>
        <v>0.9382670336616136</v>
      </c>
      <c r="Z591">
        <v>7965</v>
      </c>
      <c r="AA591" t="s">
        <v>601</v>
      </c>
    </row>
    <row r="592" spans="1:27" ht="12.75">
      <c r="A592" t="s">
        <v>666</v>
      </c>
      <c r="B592">
        <v>28.08</v>
      </c>
      <c r="C592">
        <v>1063.18</v>
      </c>
      <c r="E592">
        <v>2.01</v>
      </c>
      <c r="F592">
        <v>954.86</v>
      </c>
      <c r="G592">
        <v>120.36</v>
      </c>
      <c r="H592">
        <v>255.77</v>
      </c>
      <c r="I592">
        <v>1006.01</v>
      </c>
      <c r="K592" s="7">
        <f t="shared" si="112"/>
        <v>1.401192</v>
      </c>
      <c r="L592" s="13">
        <f t="shared" si="113"/>
        <v>46.24833</v>
      </c>
      <c r="M592" s="8">
        <f t="shared" si="114"/>
        <v>0</v>
      </c>
      <c r="N592" s="9">
        <f t="shared" si="115"/>
        <v>0.16534259999999998</v>
      </c>
      <c r="O592" s="9"/>
      <c r="P592" s="7">
        <f t="shared" si="116"/>
        <v>15.6501554</v>
      </c>
      <c r="Q592" s="9">
        <f t="shared" si="117"/>
        <v>7.2152717</v>
      </c>
      <c r="R592" s="9">
        <f t="shared" si="118"/>
        <v>20.945128200000003</v>
      </c>
      <c r="T592" s="10">
        <f t="shared" si="119"/>
        <v>47.81486460000001</v>
      </c>
      <c r="U592" s="10">
        <f t="shared" si="120"/>
        <v>43.810555300000004</v>
      </c>
      <c r="V592" s="11">
        <f t="shared" si="121"/>
        <v>4.370303900784636</v>
      </c>
      <c r="X592" s="11">
        <f t="shared" si="122"/>
        <v>0.8650432916868</v>
      </c>
      <c r="Y592">
        <f t="shared" si="123"/>
        <v>0.06270347813238619</v>
      </c>
      <c r="Z592">
        <v>8090</v>
      </c>
      <c r="AA592" t="s">
        <v>601</v>
      </c>
    </row>
    <row r="593" spans="1:27" ht="12.75">
      <c r="A593" t="s">
        <v>666</v>
      </c>
      <c r="B593">
        <v>12</v>
      </c>
      <c r="C593">
        <v>1074</v>
      </c>
      <c r="D593">
        <v>66</v>
      </c>
      <c r="E593">
        <v>5</v>
      </c>
      <c r="F593">
        <v>1232</v>
      </c>
      <c r="H593">
        <v>180</v>
      </c>
      <c r="I593">
        <v>1086</v>
      </c>
      <c r="K593" s="7">
        <f t="shared" si="112"/>
        <v>0.5988</v>
      </c>
      <c r="L593" s="13">
        <f t="shared" si="113"/>
        <v>46.718999999999994</v>
      </c>
      <c r="M593" s="8">
        <f t="shared" si="114"/>
        <v>1.6878932023937396</v>
      </c>
      <c r="N593" s="9">
        <f t="shared" si="115"/>
        <v>0.4113</v>
      </c>
      <c r="O593" s="9"/>
      <c r="P593" s="7">
        <f t="shared" si="116"/>
        <v>20.192479999999996</v>
      </c>
      <c r="Q593" s="9">
        <f t="shared" si="117"/>
        <v>5.0778</v>
      </c>
      <c r="R593" s="9">
        <f t="shared" si="118"/>
        <v>22.61052</v>
      </c>
      <c r="T593" s="10">
        <f t="shared" si="119"/>
        <v>49.416993202393726</v>
      </c>
      <c r="U593" s="10">
        <f t="shared" si="120"/>
        <v>47.880799999999994</v>
      </c>
      <c r="V593" s="11">
        <f t="shared" si="121"/>
        <v>1.5788571886704819</v>
      </c>
      <c r="X593" s="11">
        <f t="shared" si="122"/>
        <v>0.9019669168751738</v>
      </c>
      <c r="Y593">
        <f t="shared" si="123"/>
        <v>0.02579998035272037</v>
      </c>
      <c r="Z593">
        <v>8090</v>
      </c>
      <c r="AA593" t="s">
        <v>601</v>
      </c>
    </row>
    <row r="594" spans="1:27" ht="12.75">
      <c r="A594" t="s">
        <v>666</v>
      </c>
      <c r="B594">
        <v>12</v>
      </c>
      <c r="C594">
        <v>1104</v>
      </c>
      <c r="D594">
        <v>6</v>
      </c>
      <c r="E594">
        <v>5</v>
      </c>
      <c r="F594">
        <v>1305</v>
      </c>
      <c r="H594">
        <v>188</v>
      </c>
      <c r="I594">
        <v>1081</v>
      </c>
      <c r="K594" s="7">
        <f t="shared" si="112"/>
        <v>0.5988</v>
      </c>
      <c r="L594" s="13">
        <f t="shared" si="113"/>
        <v>48.023999999999994</v>
      </c>
      <c r="M594" s="8">
        <f t="shared" si="114"/>
        <v>0.15344483658124908</v>
      </c>
      <c r="N594" s="9">
        <f t="shared" si="115"/>
        <v>0.4113</v>
      </c>
      <c r="O594" s="9"/>
      <c r="P594" s="7">
        <f t="shared" si="116"/>
        <v>21.388949999999998</v>
      </c>
      <c r="Q594" s="9">
        <f t="shared" si="117"/>
        <v>5.3034799999999995</v>
      </c>
      <c r="R594" s="9">
        <f t="shared" si="118"/>
        <v>22.506420000000002</v>
      </c>
      <c r="T594" s="10">
        <f t="shared" si="119"/>
        <v>49.18754483658124</v>
      </c>
      <c r="U594" s="10">
        <f t="shared" si="120"/>
        <v>49.19885</v>
      </c>
      <c r="V594" s="11">
        <f t="shared" si="121"/>
        <v>-0.011490575945524852</v>
      </c>
      <c r="X594" s="11">
        <f t="shared" si="122"/>
        <v>0.900548835234667</v>
      </c>
      <c r="Y594">
        <f t="shared" si="123"/>
        <v>0.02591622152916094</v>
      </c>
      <c r="Z594">
        <v>8090</v>
      </c>
      <c r="AA594" t="s">
        <v>601</v>
      </c>
    </row>
    <row r="595" spans="1:27" ht="12.75">
      <c r="A595" t="s">
        <v>667</v>
      </c>
      <c r="B595">
        <v>222</v>
      </c>
      <c r="C595">
        <v>3235</v>
      </c>
      <c r="D595">
        <v>810</v>
      </c>
      <c r="E595">
        <v>32</v>
      </c>
      <c r="F595">
        <v>573</v>
      </c>
      <c r="H595">
        <v>5500</v>
      </c>
      <c r="I595">
        <v>513</v>
      </c>
      <c r="K595" s="7">
        <f t="shared" si="112"/>
        <v>11.0778</v>
      </c>
      <c r="L595" s="13">
        <f t="shared" si="113"/>
        <v>140.7225</v>
      </c>
      <c r="M595" s="8">
        <f t="shared" si="114"/>
        <v>20.715052938468624</v>
      </c>
      <c r="N595" s="9">
        <f t="shared" si="115"/>
        <v>2.63232</v>
      </c>
      <c r="O595" s="9"/>
      <c r="P595" s="7">
        <f t="shared" si="116"/>
        <v>9.391469999999998</v>
      </c>
      <c r="Q595" s="9">
        <f t="shared" si="117"/>
        <v>155.155</v>
      </c>
      <c r="R595" s="9">
        <f t="shared" si="118"/>
        <v>10.680660000000001</v>
      </c>
      <c r="T595" s="10">
        <f t="shared" si="119"/>
        <v>175.14767293846862</v>
      </c>
      <c r="U595" s="10">
        <f t="shared" si="120"/>
        <v>175.22713</v>
      </c>
      <c r="V595" s="11">
        <f t="shared" si="121"/>
        <v>-0.022677732777869185</v>
      </c>
      <c r="X595" s="11">
        <f t="shared" si="122"/>
        <v>0.4756106834754248</v>
      </c>
      <c r="Y595">
        <f t="shared" si="123"/>
        <v>0.509126105432094</v>
      </c>
      <c r="Z595">
        <v>8320</v>
      </c>
      <c r="AA595" t="s">
        <v>601</v>
      </c>
    </row>
    <row r="596" spans="1:27" ht="12.75">
      <c r="A596" t="s">
        <v>668</v>
      </c>
      <c r="B596">
        <v>237</v>
      </c>
      <c r="C596">
        <v>3117</v>
      </c>
      <c r="E596">
        <v>31</v>
      </c>
      <c r="F596">
        <v>781</v>
      </c>
      <c r="H596">
        <v>3540</v>
      </c>
      <c r="I596">
        <v>1792</v>
      </c>
      <c r="K596" s="7">
        <f t="shared" si="112"/>
        <v>11.8263</v>
      </c>
      <c r="L596" s="13">
        <f t="shared" si="113"/>
        <v>135.5895</v>
      </c>
      <c r="M596" s="8">
        <f t="shared" si="114"/>
        <v>0</v>
      </c>
      <c r="N596" s="9">
        <f t="shared" si="115"/>
        <v>2.55006</v>
      </c>
      <c r="O596" s="9"/>
      <c r="P596" s="7">
        <f t="shared" si="116"/>
        <v>12.800589999999998</v>
      </c>
      <c r="Q596" s="9">
        <f t="shared" si="117"/>
        <v>99.8634</v>
      </c>
      <c r="R596" s="9">
        <f t="shared" si="118"/>
        <v>37.30944</v>
      </c>
      <c r="T596" s="10">
        <f t="shared" si="119"/>
        <v>149.96586</v>
      </c>
      <c r="U596" s="10">
        <f t="shared" si="120"/>
        <v>149.97343</v>
      </c>
      <c r="V596" s="11">
        <f t="shared" si="121"/>
        <v>-0.0025238440752511607</v>
      </c>
      <c r="X596" s="11">
        <f t="shared" si="122"/>
        <v>0.5758667657098299</v>
      </c>
      <c r="Y596">
        <f t="shared" si="123"/>
        <v>0.24068631102329996</v>
      </c>
      <c r="Z596">
        <v>8350</v>
      </c>
      <c r="AA596" t="s">
        <v>601</v>
      </c>
    </row>
    <row r="597" spans="1:27" ht="12.75">
      <c r="A597" t="s">
        <v>587</v>
      </c>
      <c r="B597">
        <v>78</v>
      </c>
      <c r="C597">
        <v>2745</v>
      </c>
      <c r="E597">
        <v>26</v>
      </c>
      <c r="F597">
        <v>1342</v>
      </c>
      <c r="G597">
        <v>96</v>
      </c>
      <c r="H597">
        <v>3120</v>
      </c>
      <c r="I597">
        <v>588</v>
      </c>
      <c r="K597" s="7">
        <f t="shared" si="112"/>
        <v>3.8922</v>
      </c>
      <c r="L597" s="13">
        <f t="shared" si="113"/>
        <v>119.4075</v>
      </c>
      <c r="M597" s="8">
        <f t="shared" si="114"/>
        <v>0</v>
      </c>
      <c r="N597" s="9">
        <f t="shared" si="115"/>
        <v>2.13876</v>
      </c>
      <c r="O597" s="9"/>
      <c r="P597" s="7">
        <f t="shared" si="116"/>
        <v>21.995379999999997</v>
      </c>
      <c r="Q597" s="9">
        <f t="shared" si="117"/>
        <v>88.0152</v>
      </c>
      <c r="R597" s="9">
        <f t="shared" si="118"/>
        <v>12.24216</v>
      </c>
      <c r="T597" s="10">
        <f t="shared" si="119"/>
        <v>125.43846</v>
      </c>
      <c r="U597" s="10">
        <f t="shared" si="120"/>
        <v>122.25273999999999</v>
      </c>
      <c r="V597" s="11">
        <f t="shared" si="121"/>
        <v>1.2861660002454742</v>
      </c>
      <c r="X597" s="11">
        <f t="shared" si="122"/>
        <v>0.5756722865915833</v>
      </c>
      <c r="Y597">
        <f t="shared" si="123"/>
        <v>0.2412367146884041</v>
      </c>
      <c r="Z597">
        <v>11430</v>
      </c>
      <c r="AA597" t="s">
        <v>601</v>
      </c>
    </row>
    <row r="598" spans="1:27" ht="12.75">
      <c r="A598" t="s">
        <v>669</v>
      </c>
      <c r="B598">
        <v>5</v>
      </c>
      <c r="C598">
        <v>3968</v>
      </c>
      <c r="D598">
        <v>230</v>
      </c>
      <c r="E598">
        <v>54</v>
      </c>
      <c r="F598">
        <v>5417</v>
      </c>
      <c r="G598">
        <v>504</v>
      </c>
      <c r="H598">
        <v>2740</v>
      </c>
      <c r="I598">
        <v>15</v>
      </c>
      <c r="K598" s="7">
        <f t="shared" si="112"/>
        <v>0.2495</v>
      </c>
      <c r="L598" s="13">
        <f t="shared" si="113"/>
        <v>172.60799999999998</v>
      </c>
      <c r="M598" s="8">
        <f t="shared" si="114"/>
        <v>5.882052068947881</v>
      </c>
      <c r="N598" s="9">
        <f t="shared" si="115"/>
        <v>4.44204</v>
      </c>
      <c r="O598" s="9"/>
      <c r="P598" s="7">
        <f t="shared" si="116"/>
        <v>88.78462999999999</v>
      </c>
      <c r="Q598" s="9">
        <f t="shared" si="117"/>
        <v>77.2954</v>
      </c>
      <c r="R598" s="9">
        <f t="shared" si="118"/>
        <v>0.3123</v>
      </c>
      <c r="T598" s="10">
        <f t="shared" si="119"/>
        <v>183.18159206894785</v>
      </c>
      <c r="U598" s="10">
        <f t="shared" si="120"/>
        <v>166.39233</v>
      </c>
      <c r="V598" s="11">
        <f t="shared" si="121"/>
        <v>4.802778756945277</v>
      </c>
      <c r="X598" s="11">
        <f t="shared" si="122"/>
        <v>0.6906988860495695</v>
      </c>
      <c r="Y598">
        <f t="shared" si="123"/>
        <v>0.44410822356710566</v>
      </c>
      <c r="Z598">
        <v>2601</v>
      </c>
      <c r="AA598" t="s">
        <v>601</v>
      </c>
    </row>
    <row r="599" spans="1:27" ht="12.75">
      <c r="A599" t="s">
        <v>670</v>
      </c>
      <c r="B599">
        <v>48</v>
      </c>
      <c r="C599">
        <v>5798</v>
      </c>
      <c r="E599">
        <v>12</v>
      </c>
      <c r="F599">
        <v>11800</v>
      </c>
      <c r="G599">
        <v>1080</v>
      </c>
      <c r="H599">
        <v>922</v>
      </c>
      <c r="I599">
        <v>6</v>
      </c>
      <c r="K599" s="7">
        <f t="shared" si="112"/>
        <v>2.3952</v>
      </c>
      <c r="L599" s="13">
        <f t="shared" si="113"/>
        <v>252.213</v>
      </c>
      <c r="M599" s="8">
        <f t="shared" si="114"/>
        <v>0</v>
      </c>
      <c r="N599" s="9">
        <f t="shared" si="115"/>
        <v>0.98712</v>
      </c>
      <c r="O599" s="9"/>
      <c r="P599" s="7">
        <f t="shared" si="116"/>
        <v>193.402</v>
      </c>
      <c r="Q599" s="9">
        <f t="shared" si="117"/>
        <v>26.009619999999998</v>
      </c>
      <c r="R599" s="9">
        <f t="shared" si="118"/>
        <v>0.12492</v>
      </c>
      <c r="T599" s="10">
        <f t="shared" si="119"/>
        <v>255.59532</v>
      </c>
      <c r="U599" s="10">
        <f t="shared" si="120"/>
        <v>219.53653999999997</v>
      </c>
      <c r="V599" s="11">
        <f t="shared" si="121"/>
        <v>7.589215339085031</v>
      </c>
      <c r="X599" s="11">
        <f t="shared" si="122"/>
        <v>0.906515077746015</v>
      </c>
      <c r="Y599">
        <f t="shared" si="123"/>
        <v>0.9504309318603876</v>
      </c>
      <c r="Z599">
        <v>2812</v>
      </c>
      <c r="AA599" t="s">
        <v>601</v>
      </c>
    </row>
    <row r="600" spans="1:27" ht="12.75">
      <c r="A600" t="s">
        <v>671</v>
      </c>
      <c r="B600">
        <v>10.17</v>
      </c>
      <c r="C600">
        <v>6758.8</v>
      </c>
      <c r="E600">
        <v>33.57</v>
      </c>
      <c r="F600">
        <v>11594.17</v>
      </c>
      <c r="G600">
        <v>1023.4</v>
      </c>
      <c r="H600">
        <v>2578.86</v>
      </c>
      <c r="I600">
        <v>14.24</v>
      </c>
      <c r="K600" s="7">
        <f t="shared" si="112"/>
        <v>0.507483</v>
      </c>
      <c r="L600" s="13">
        <f t="shared" si="113"/>
        <v>294.0078</v>
      </c>
      <c r="M600" s="8">
        <f t="shared" si="114"/>
        <v>0</v>
      </c>
      <c r="N600" s="9">
        <f t="shared" si="115"/>
        <v>2.7614682</v>
      </c>
      <c r="O600" s="9"/>
      <c r="P600" s="7">
        <f t="shared" si="116"/>
        <v>190.02844629999998</v>
      </c>
      <c r="Q600" s="9">
        <f t="shared" si="117"/>
        <v>72.7496406</v>
      </c>
      <c r="R600" s="9">
        <f t="shared" si="118"/>
        <v>0.29647680000000004</v>
      </c>
      <c r="T600" s="10">
        <f t="shared" si="119"/>
        <v>297.2767512</v>
      </c>
      <c r="U600" s="10">
        <f t="shared" si="120"/>
        <v>263.0745637</v>
      </c>
      <c r="V600" s="11">
        <f t="shared" si="121"/>
        <v>6.103704335217574</v>
      </c>
      <c r="X600" s="11">
        <f t="shared" si="122"/>
        <v>0.8016409960736322</v>
      </c>
      <c r="Y600">
        <f t="shared" si="123"/>
        <v>0.6312293226601627</v>
      </c>
      <c r="Z600">
        <v>3680</v>
      </c>
      <c r="AA600" t="s">
        <v>601</v>
      </c>
    </row>
    <row r="601" spans="1:27" ht="12.75">
      <c r="A601" t="s">
        <v>672</v>
      </c>
      <c r="B601">
        <v>259</v>
      </c>
      <c r="C601">
        <v>3781</v>
      </c>
      <c r="D601">
        <v>18</v>
      </c>
      <c r="E601">
        <v>68</v>
      </c>
      <c r="F601">
        <v>659</v>
      </c>
      <c r="H601">
        <v>100</v>
      </c>
      <c r="I601">
        <v>8164</v>
      </c>
      <c r="K601" s="7">
        <f t="shared" si="112"/>
        <v>12.9241</v>
      </c>
      <c r="L601" s="13">
        <f t="shared" si="113"/>
        <v>164.4735</v>
      </c>
      <c r="M601" s="8">
        <f t="shared" si="114"/>
        <v>0.4603345097437472</v>
      </c>
      <c r="N601" s="9">
        <f t="shared" si="115"/>
        <v>5.59368</v>
      </c>
      <c r="O601" s="9"/>
      <c r="P601" s="7">
        <f t="shared" si="116"/>
        <v>10.80101</v>
      </c>
      <c r="Q601" s="9">
        <f t="shared" si="117"/>
        <v>2.8209999999999997</v>
      </c>
      <c r="R601" s="9">
        <f t="shared" si="118"/>
        <v>169.97448</v>
      </c>
      <c r="T601" s="10">
        <f t="shared" si="119"/>
        <v>183.45161450974376</v>
      </c>
      <c r="U601" s="10">
        <f t="shared" si="120"/>
        <v>183.59649</v>
      </c>
      <c r="V601" s="11">
        <f t="shared" si="121"/>
        <v>-0.03947043683817193</v>
      </c>
      <c r="X601" s="11">
        <f t="shared" si="122"/>
        <v>0.9831375209585491</v>
      </c>
      <c r="Y601">
        <f t="shared" si="123"/>
        <v>0.07066265905399592</v>
      </c>
      <c r="Z601">
        <v>4860</v>
      </c>
      <c r="AA601" t="s">
        <v>601</v>
      </c>
    </row>
    <row r="602" spans="1:27" ht="12.75">
      <c r="A602" t="s">
        <v>673</v>
      </c>
      <c r="B602">
        <v>14</v>
      </c>
      <c r="C602">
        <v>2998</v>
      </c>
      <c r="D602">
        <v>10</v>
      </c>
      <c r="E602">
        <v>21</v>
      </c>
      <c r="F602">
        <v>2820</v>
      </c>
      <c r="H602">
        <v>2880</v>
      </c>
      <c r="I602">
        <v>280</v>
      </c>
      <c r="K602" s="7">
        <f t="shared" si="112"/>
        <v>0.6986</v>
      </c>
      <c r="L602" s="13">
        <f t="shared" si="113"/>
        <v>130.41299999999998</v>
      </c>
      <c r="M602" s="8">
        <f t="shared" si="114"/>
        <v>0.25574139430208176</v>
      </c>
      <c r="N602" s="9">
        <f t="shared" si="115"/>
        <v>1.72746</v>
      </c>
      <c r="O602" s="9"/>
      <c r="P602" s="7">
        <f t="shared" si="116"/>
        <v>46.21979999999999</v>
      </c>
      <c r="Q602" s="9">
        <f t="shared" si="117"/>
        <v>81.2448</v>
      </c>
      <c r="R602" s="9">
        <f t="shared" si="118"/>
        <v>5.8296</v>
      </c>
      <c r="T602" s="10">
        <f t="shared" si="119"/>
        <v>133.09480139430207</v>
      </c>
      <c r="U602" s="10">
        <f t="shared" si="120"/>
        <v>133.2942</v>
      </c>
      <c r="V602" s="11">
        <f t="shared" si="121"/>
        <v>-0.0748524168243635</v>
      </c>
      <c r="X602" s="11">
        <f t="shared" si="122"/>
        <v>0.6161502198359805</v>
      </c>
      <c r="Y602">
        <f t="shared" si="123"/>
        <v>0.1070126527986275</v>
      </c>
      <c r="Z602">
        <v>325</v>
      </c>
      <c r="AA602" t="s">
        <v>674</v>
      </c>
    </row>
    <row r="603" spans="1:27" ht="12.75">
      <c r="A603" t="s">
        <v>610</v>
      </c>
      <c r="B603">
        <v>344</v>
      </c>
      <c r="C603">
        <v>2696</v>
      </c>
      <c r="D603">
        <v>33</v>
      </c>
      <c r="E603">
        <v>640</v>
      </c>
      <c r="F603">
        <v>397</v>
      </c>
      <c r="H603">
        <v>184</v>
      </c>
      <c r="I603">
        <v>8500</v>
      </c>
      <c r="K603" s="7">
        <f t="shared" si="112"/>
        <v>17.1656</v>
      </c>
      <c r="L603" s="13">
        <f t="shared" si="113"/>
        <v>117.276</v>
      </c>
      <c r="M603" s="8">
        <f t="shared" si="114"/>
        <v>0.8439466011968698</v>
      </c>
      <c r="N603" s="9">
        <f t="shared" si="115"/>
        <v>52.6464</v>
      </c>
      <c r="O603" s="9"/>
      <c r="P603" s="7">
        <f t="shared" si="116"/>
        <v>6.506829999999999</v>
      </c>
      <c r="Q603" s="9">
        <f t="shared" si="117"/>
        <v>5.19064</v>
      </c>
      <c r="R603" s="9">
        <f t="shared" si="118"/>
        <v>176.97000000000003</v>
      </c>
      <c r="T603" s="10">
        <f t="shared" si="119"/>
        <v>187.93194660119687</v>
      </c>
      <c r="U603" s="10">
        <f t="shared" si="120"/>
        <v>188.66747000000004</v>
      </c>
      <c r="V603" s="11">
        <f t="shared" si="121"/>
        <v>-0.19530656883147954</v>
      </c>
      <c r="X603" s="11">
        <f t="shared" si="122"/>
        <v>0.9576158862527787</v>
      </c>
      <c r="Y603">
        <f t="shared" si="123"/>
        <v>0.0884206709124962</v>
      </c>
      <c r="Z603">
        <v>776</v>
      </c>
      <c r="AA603" t="s">
        <v>674</v>
      </c>
    </row>
    <row r="604" spans="1:27" ht="12.75">
      <c r="A604" t="s">
        <v>675</v>
      </c>
      <c r="B604">
        <v>179</v>
      </c>
      <c r="C604">
        <v>6622</v>
      </c>
      <c r="D604">
        <v>53</v>
      </c>
      <c r="E604">
        <v>33</v>
      </c>
      <c r="F604">
        <v>1671</v>
      </c>
      <c r="H604">
        <v>8800</v>
      </c>
      <c r="I604">
        <v>1225</v>
      </c>
      <c r="K604" s="7">
        <f t="shared" si="112"/>
        <v>8.9321</v>
      </c>
      <c r="L604" s="13">
        <f t="shared" si="113"/>
        <v>288.05699999999996</v>
      </c>
      <c r="M604" s="8">
        <f t="shared" si="114"/>
        <v>1.3554293898010334</v>
      </c>
      <c r="N604" s="9">
        <f t="shared" si="115"/>
        <v>2.7145799999999998</v>
      </c>
      <c r="O604" s="9"/>
      <c r="P604" s="7">
        <f t="shared" si="116"/>
        <v>27.387689999999996</v>
      </c>
      <c r="Q604" s="9">
        <f t="shared" si="117"/>
        <v>248.248</v>
      </c>
      <c r="R604" s="9">
        <f t="shared" si="118"/>
        <v>25.504500000000004</v>
      </c>
      <c r="T604" s="10">
        <f t="shared" si="119"/>
        <v>301.059109389801</v>
      </c>
      <c r="U604" s="10">
        <f t="shared" si="120"/>
        <v>301.14019</v>
      </c>
      <c r="V604" s="11">
        <f t="shared" si="121"/>
        <v>-0.013464082452633456</v>
      </c>
      <c r="X604" s="11">
        <f t="shared" si="122"/>
        <v>0.5371141421392678</v>
      </c>
      <c r="Y604">
        <f t="shared" si="123"/>
        <v>0.2593781035293844</v>
      </c>
      <c r="Z604">
        <v>1603</v>
      </c>
      <c r="AA604" t="s">
        <v>674</v>
      </c>
    </row>
    <row r="605" spans="1:27" ht="12.75">
      <c r="A605" t="s">
        <v>619</v>
      </c>
      <c r="B605">
        <v>116.04</v>
      </c>
      <c r="C605">
        <v>3003.79</v>
      </c>
      <c r="E605">
        <v>50.45</v>
      </c>
      <c r="F605">
        <v>393.51</v>
      </c>
      <c r="G605">
        <v>59.53</v>
      </c>
      <c r="H605">
        <v>1563.95</v>
      </c>
      <c r="I605">
        <v>4234.77</v>
      </c>
      <c r="K605" s="7">
        <f t="shared" si="112"/>
        <v>5.790396</v>
      </c>
      <c r="L605" s="13">
        <f t="shared" si="113"/>
        <v>130.664865</v>
      </c>
      <c r="M605" s="8">
        <f t="shared" si="114"/>
        <v>0</v>
      </c>
      <c r="N605" s="9">
        <f t="shared" si="115"/>
        <v>4.150017</v>
      </c>
      <c r="O605" s="9"/>
      <c r="P605" s="7">
        <f t="shared" si="116"/>
        <v>6.4496288999999996</v>
      </c>
      <c r="Q605" s="9">
        <f t="shared" si="117"/>
        <v>44.119029499999996</v>
      </c>
      <c r="R605" s="9">
        <f t="shared" si="118"/>
        <v>88.16791140000002</v>
      </c>
      <c r="T605" s="10">
        <f t="shared" si="119"/>
        <v>140.60527799999997</v>
      </c>
      <c r="U605" s="10">
        <f t="shared" si="120"/>
        <v>138.7365698</v>
      </c>
      <c r="V605" s="11">
        <f t="shared" si="121"/>
        <v>0.6689682246742688</v>
      </c>
      <c r="X605" s="11">
        <f t="shared" si="122"/>
        <v>0.7475795488697045</v>
      </c>
      <c r="Y605">
        <f t="shared" si="123"/>
        <v>0.06162729151078768</v>
      </c>
      <c r="Z605">
        <v>1730</v>
      </c>
      <c r="AA605" t="s">
        <v>674</v>
      </c>
    </row>
    <row r="606" spans="1:27" ht="12.75">
      <c r="A606" t="s">
        <v>676</v>
      </c>
      <c r="B606">
        <v>126</v>
      </c>
      <c r="C606">
        <v>4145</v>
      </c>
      <c r="E606">
        <v>43</v>
      </c>
      <c r="F606">
        <v>309</v>
      </c>
      <c r="H606">
        <v>4810</v>
      </c>
      <c r="I606">
        <v>2370</v>
      </c>
      <c r="K606" s="7">
        <f t="shared" si="112"/>
        <v>6.2874</v>
      </c>
      <c r="L606" s="13">
        <f t="shared" si="113"/>
        <v>180.30749999999998</v>
      </c>
      <c r="M606" s="8">
        <f t="shared" si="114"/>
        <v>0</v>
      </c>
      <c r="N606" s="9">
        <f t="shared" si="115"/>
        <v>3.53718</v>
      </c>
      <c r="O606" s="9"/>
      <c r="P606" s="7">
        <f t="shared" si="116"/>
        <v>5.064509999999999</v>
      </c>
      <c r="Q606" s="9">
        <f t="shared" si="117"/>
        <v>135.6901</v>
      </c>
      <c r="R606" s="9">
        <f t="shared" si="118"/>
        <v>49.3434</v>
      </c>
      <c r="T606" s="10">
        <f t="shared" si="119"/>
        <v>190.13207999999997</v>
      </c>
      <c r="U606" s="10">
        <f t="shared" si="120"/>
        <v>190.09801000000002</v>
      </c>
      <c r="V606" s="11">
        <f t="shared" si="121"/>
        <v>0.008960363973287118</v>
      </c>
      <c r="X606" s="11">
        <f t="shared" si="122"/>
        <v>0.5705976880837069</v>
      </c>
      <c r="Y606">
        <f t="shared" si="123"/>
        <v>0.11302012554196596</v>
      </c>
      <c r="Z606">
        <v>1782</v>
      </c>
      <c r="AA606" t="s">
        <v>674</v>
      </c>
    </row>
    <row r="607" spans="1:27" ht="12.75">
      <c r="A607" t="s">
        <v>677</v>
      </c>
      <c r="B607">
        <v>42.29</v>
      </c>
      <c r="C607">
        <v>2538.65</v>
      </c>
      <c r="D607">
        <v>33.23</v>
      </c>
      <c r="E607">
        <v>17.12</v>
      </c>
      <c r="F607">
        <v>632.4</v>
      </c>
      <c r="H607">
        <v>3642.32</v>
      </c>
      <c r="I607">
        <v>79.55</v>
      </c>
      <c r="K607" s="7">
        <f t="shared" si="112"/>
        <v>2.110271</v>
      </c>
      <c r="L607" s="13">
        <f t="shared" si="113"/>
        <v>110.431275</v>
      </c>
      <c r="M607" s="8">
        <f t="shared" si="114"/>
        <v>0.8498286532658177</v>
      </c>
      <c r="N607" s="9">
        <f t="shared" si="115"/>
        <v>1.4082912</v>
      </c>
      <c r="O607" s="9"/>
      <c r="P607" s="7">
        <f t="shared" si="116"/>
        <v>10.365035999999998</v>
      </c>
      <c r="Q607" s="9">
        <f t="shared" si="117"/>
        <v>102.7498472</v>
      </c>
      <c r="R607" s="9">
        <f t="shared" si="118"/>
        <v>1.656231</v>
      </c>
      <c r="T607" s="10">
        <f t="shared" si="119"/>
        <v>114.79966585326581</v>
      </c>
      <c r="U607" s="10">
        <f t="shared" si="120"/>
        <v>114.77111420000001</v>
      </c>
      <c r="V607" s="11">
        <f t="shared" si="121"/>
        <v>0.012436971838998421</v>
      </c>
      <c r="X607" s="11">
        <f t="shared" si="122"/>
        <v>0.5180162007797142</v>
      </c>
      <c r="Y607">
        <f t="shared" si="123"/>
        <v>0.5602734314225772</v>
      </c>
      <c r="Z607">
        <v>2239</v>
      </c>
      <c r="AA607" t="s">
        <v>674</v>
      </c>
    </row>
    <row r="608" spans="1:27" ht="12.75">
      <c r="A608" t="s">
        <v>678</v>
      </c>
      <c r="B608">
        <v>65</v>
      </c>
      <c r="C608">
        <v>1600</v>
      </c>
      <c r="E608">
        <v>25</v>
      </c>
      <c r="F608">
        <v>98</v>
      </c>
      <c r="G608">
        <v>60</v>
      </c>
      <c r="H608">
        <v>270</v>
      </c>
      <c r="I608">
        <v>3062</v>
      </c>
      <c r="K608" s="7">
        <f t="shared" si="112"/>
        <v>3.2435</v>
      </c>
      <c r="L608" s="13">
        <f t="shared" si="113"/>
        <v>69.6</v>
      </c>
      <c r="M608" s="8">
        <f t="shared" si="114"/>
        <v>0</v>
      </c>
      <c r="N608" s="9">
        <f t="shared" si="115"/>
        <v>2.0564999999999998</v>
      </c>
      <c r="O608" s="9"/>
      <c r="P608" s="7">
        <f t="shared" si="116"/>
        <v>1.6062199999999998</v>
      </c>
      <c r="Q608" s="9">
        <f t="shared" si="117"/>
        <v>7.6167</v>
      </c>
      <c r="R608" s="9">
        <f t="shared" si="118"/>
        <v>63.750840000000004</v>
      </c>
      <c r="T608" s="10">
        <f t="shared" si="119"/>
        <v>74.89999999999999</v>
      </c>
      <c r="U608" s="10">
        <f t="shared" si="120"/>
        <v>72.97376</v>
      </c>
      <c r="V608" s="11">
        <f t="shared" si="121"/>
        <v>1.3026246171058293</v>
      </c>
      <c r="X608" s="11">
        <f t="shared" si="122"/>
        <v>0.9013594209542755</v>
      </c>
      <c r="Y608">
        <f t="shared" si="123"/>
        <v>0.0484145377057226</v>
      </c>
      <c r="Z608">
        <v>2377</v>
      </c>
      <c r="AA608" t="s">
        <v>674</v>
      </c>
    </row>
    <row r="609" spans="1:27" ht="12.75">
      <c r="A609" t="s">
        <v>679</v>
      </c>
      <c r="B609">
        <v>16.13</v>
      </c>
      <c r="C609">
        <v>1565.97</v>
      </c>
      <c r="D609">
        <v>11.09</v>
      </c>
      <c r="E609">
        <v>5.04</v>
      </c>
      <c r="F609">
        <v>423.36</v>
      </c>
      <c r="G609">
        <v>48.38</v>
      </c>
      <c r="H609">
        <v>2119.82</v>
      </c>
      <c r="I609">
        <v>63.5</v>
      </c>
      <c r="K609" s="7">
        <f t="shared" si="112"/>
        <v>0.8048869999999999</v>
      </c>
      <c r="L609" s="13">
        <f t="shared" si="113"/>
        <v>68.119695</v>
      </c>
      <c r="M609" s="8">
        <f t="shared" si="114"/>
        <v>0.28361720628100867</v>
      </c>
      <c r="N609" s="9">
        <f t="shared" si="115"/>
        <v>0.4145904</v>
      </c>
      <c r="O609" s="9"/>
      <c r="P609" s="7">
        <f t="shared" si="116"/>
        <v>6.9388704</v>
      </c>
      <c r="Q609" s="9">
        <f t="shared" si="117"/>
        <v>59.800122200000004</v>
      </c>
      <c r="R609" s="9">
        <f t="shared" si="118"/>
        <v>1.32207</v>
      </c>
      <c r="T609" s="10">
        <f t="shared" si="119"/>
        <v>69.62278960628099</v>
      </c>
      <c r="U609" s="10">
        <f t="shared" si="120"/>
        <v>68.0610626</v>
      </c>
      <c r="V609" s="11">
        <f t="shared" si="121"/>
        <v>1.1342847990199865</v>
      </c>
      <c r="X609" s="11">
        <f t="shared" si="122"/>
        <v>0.5325187018794457</v>
      </c>
      <c r="Y609">
        <f t="shared" si="123"/>
        <v>0.37842184867865214</v>
      </c>
      <c r="Z609">
        <v>2480</v>
      </c>
      <c r="AA609" t="s">
        <v>674</v>
      </c>
    </row>
    <row r="610" spans="1:27" ht="12.75">
      <c r="A610" t="s">
        <v>680</v>
      </c>
      <c r="B610">
        <v>58.17</v>
      </c>
      <c r="C610">
        <v>1467.39</v>
      </c>
      <c r="E610">
        <v>43.13</v>
      </c>
      <c r="F610">
        <v>2244.71</v>
      </c>
      <c r="G610">
        <v>178.53</v>
      </c>
      <c r="H610">
        <v>754.26</v>
      </c>
      <c r="I610">
        <v>298.89</v>
      </c>
      <c r="K610" s="7">
        <f t="shared" si="112"/>
        <v>2.902683</v>
      </c>
      <c r="L610" s="13">
        <f t="shared" si="113"/>
        <v>63.831465</v>
      </c>
      <c r="M610" s="8">
        <f t="shared" si="114"/>
        <v>0</v>
      </c>
      <c r="N610" s="9">
        <f t="shared" si="115"/>
        <v>3.5478738</v>
      </c>
      <c r="O610" s="9"/>
      <c r="P610" s="7">
        <f t="shared" si="116"/>
        <v>36.7907969</v>
      </c>
      <c r="Q610" s="9">
        <f t="shared" si="117"/>
        <v>21.277674599999997</v>
      </c>
      <c r="R610" s="9">
        <f t="shared" si="118"/>
        <v>6.2228898</v>
      </c>
      <c r="T610" s="10">
        <f t="shared" si="119"/>
        <v>70.28202180000001</v>
      </c>
      <c r="U610" s="10">
        <f t="shared" si="120"/>
        <v>64.29136129999999</v>
      </c>
      <c r="V610" s="11">
        <f t="shared" si="121"/>
        <v>4.451593890263147</v>
      </c>
      <c r="X610" s="11">
        <f t="shared" si="122"/>
        <v>0.7499954211733096</v>
      </c>
      <c r="Y610">
        <f t="shared" si="123"/>
        <v>0.3180822797227589</v>
      </c>
      <c r="Z610">
        <v>2486</v>
      </c>
      <c r="AA610" t="s">
        <v>674</v>
      </c>
    </row>
    <row r="611" spans="1:27" ht="12.75">
      <c r="A611" t="s">
        <v>681</v>
      </c>
      <c r="B611">
        <v>162.88</v>
      </c>
      <c r="C611">
        <v>7927.04</v>
      </c>
      <c r="D611">
        <v>49.88</v>
      </c>
      <c r="E611">
        <v>29.52</v>
      </c>
      <c r="F611">
        <v>592.48</v>
      </c>
      <c r="H611">
        <v>10936.37</v>
      </c>
      <c r="I611">
        <v>1864.98</v>
      </c>
      <c r="K611" s="7">
        <f t="shared" si="112"/>
        <v>8.127711999999999</v>
      </c>
      <c r="L611" s="13">
        <f t="shared" si="113"/>
        <v>344.82624</v>
      </c>
      <c r="M611" s="8">
        <f t="shared" si="114"/>
        <v>1.2756380747787839</v>
      </c>
      <c r="N611" s="9">
        <f t="shared" si="115"/>
        <v>2.4283152</v>
      </c>
      <c r="O611" s="9"/>
      <c r="P611" s="7">
        <f t="shared" si="116"/>
        <v>9.7107472</v>
      </c>
      <c r="Q611" s="9">
        <f t="shared" si="117"/>
        <v>308.51499770000004</v>
      </c>
      <c r="R611" s="9">
        <f t="shared" si="118"/>
        <v>38.828883600000005</v>
      </c>
      <c r="T611" s="10">
        <f t="shared" si="119"/>
        <v>356.6579052747787</v>
      </c>
      <c r="U611" s="10">
        <f t="shared" si="120"/>
        <v>357.05462850000004</v>
      </c>
      <c r="V611" s="11">
        <f t="shared" si="121"/>
        <v>-0.055585856552506495</v>
      </c>
      <c r="X611" s="11">
        <f t="shared" si="122"/>
        <v>0.5277888798415885</v>
      </c>
      <c r="Y611">
        <f t="shared" si="123"/>
        <v>0.1730898906989756</v>
      </c>
      <c r="Z611">
        <v>3391</v>
      </c>
      <c r="AA611" t="s">
        <v>674</v>
      </c>
    </row>
    <row r="612" spans="1:27" ht="12.75">
      <c r="A612" t="s">
        <v>682</v>
      </c>
      <c r="B612">
        <v>24.43</v>
      </c>
      <c r="C612">
        <v>7862.01</v>
      </c>
      <c r="E612">
        <v>5.09</v>
      </c>
      <c r="F612">
        <v>6474.48</v>
      </c>
      <c r="G612">
        <v>849.01</v>
      </c>
      <c r="H612">
        <v>6790.06</v>
      </c>
      <c r="I612">
        <v>844.94</v>
      </c>
      <c r="K612" s="7">
        <f t="shared" si="112"/>
        <v>1.219057</v>
      </c>
      <c r="L612" s="13">
        <f t="shared" si="113"/>
        <v>341.997435</v>
      </c>
      <c r="M612" s="8">
        <f t="shared" si="114"/>
        <v>0</v>
      </c>
      <c r="N612" s="9">
        <f t="shared" si="115"/>
        <v>0.4187034</v>
      </c>
      <c r="O612" s="9"/>
      <c r="P612" s="7">
        <f t="shared" si="116"/>
        <v>106.11672719999999</v>
      </c>
      <c r="Q612" s="9">
        <f t="shared" si="117"/>
        <v>191.5475926</v>
      </c>
      <c r="R612" s="9">
        <f t="shared" si="118"/>
        <v>17.591650800000004</v>
      </c>
      <c r="T612" s="10">
        <f t="shared" si="119"/>
        <v>343.63519540000004</v>
      </c>
      <c r="U612" s="10">
        <f t="shared" si="120"/>
        <v>315.2559706</v>
      </c>
      <c r="V612" s="11">
        <f t="shared" si="121"/>
        <v>4.307118726797443</v>
      </c>
      <c r="X612" s="11">
        <f t="shared" si="122"/>
        <v>0.6409907642441685</v>
      </c>
      <c r="Y612">
        <f t="shared" si="123"/>
        <v>0.06480654598228355</v>
      </c>
      <c r="Z612">
        <v>3750</v>
      </c>
      <c r="AA612" t="s">
        <v>674</v>
      </c>
    </row>
    <row r="613" spans="1:27" ht="12.75">
      <c r="A613" t="s">
        <v>683</v>
      </c>
      <c r="B613">
        <v>28.81</v>
      </c>
      <c r="C613">
        <v>15338.27</v>
      </c>
      <c r="E613">
        <v>7.2</v>
      </c>
      <c r="F613">
        <v>4393.83</v>
      </c>
      <c r="G613">
        <v>432.18</v>
      </c>
      <c r="H613">
        <v>20271.3</v>
      </c>
      <c r="I613">
        <v>524.79</v>
      </c>
      <c r="K613" s="7">
        <f t="shared" si="112"/>
        <v>1.437619</v>
      </c>
      <c r="L613" s="13">
        <f t="shared" si="113"/>
        <v>667.214745</v>
      </c>
      <c r="M613" s="8">
        <f t="shared" si="114"/>
        <v>0</v>
      </c>
      <c r="N613" s="9">
        <f t="shared" si="115"/>
        <v>0.592272</v>
      </c>
      <c r="O613" s="9"/>
      <c r="P613" s="7">
        <f t="shared" si="116"/>
        <v>72.0148737</v>
      </c>
      <c r="Q613" s="9">
        <f t="shared" si="117"/>
        <v>571.8533729999999</v>
      </c>
      <c r="R613" s="9">
        <f t="shared" si="118"/>
        <v>10.9261278</v>
      </c>
      <c r="T613" s="10">
        <f t="shared" si="119"/>
        <v>669.244636</v>
      </c>
      <c r="U613" s="10">
        <f t="shared" si="120"/>
        <v>654.7943744999999</v>
      </c>
      <c r="V613" s="11">
        <f t="shared" si="121"/>
        <v>1.0913773223753611</v>
      </c>
      <c r="X613" s="11">
        <f t="shared" si="122"/>
        <v>0.5384810853473998</v>
      </c>
      <c r="Y613">
        <f t="shared" si="123"/>
        <v>0.11627696872601759</v>
      </c>
      <c r="Z613">
        <v>4210</v>
      </c>
      <c r="AA613" t="s">
        <v>674</v>
      </c>
    </row>
    <row r="614" spans="1:27" ht="12.75">
      <c r="A614" t="s">
        <v>684</v>
      </c>
      <c r="B614">
        <v>71</v>
      </c>
      <c r="C614">
        <v>4817</v>
      </c>
      <c r="E614">
        <v>65</v>
      </c>
      <c r="F614">
        <v>2025</v>
      </c>
      <c r="H614">
        <v>6250</v>
      </c>
      <c r="I614">
        <v>430</v>
      </c>
      <c r="K614" s="7">
        <f t="shared" si="112"/>
        <v>3.5429</v>
      </c>
      <c r="L614" s="13">
        <f t="shared" si="113"/>
        <v>209.53949999999998</v>
      </c>
      <c r="M614" s="8">
        <f t="shared" si="114"/>
        <v>0</v>
      </c>
      <c r="N614" s="9">
        <f t="shared" si="115"/>
        <v>5.3469</v>
      </c>
      <c r="O614" s="9"/>
      <c r="P614" s="7">
        <f t="shared" si="116"/>
        <v>33.18975</v>
      </c>
      <c r="Q614" s="9">
        <f t="shared" si="117"/>
        <v>176.3125</v>
      </c>
      <c r="R614" s="9">
        <f t="shared" si="118"/>
        <v>8.9526</v>
      </c>
      <c r="T614" s="10">
        <f t="shared" si="119"/>
        <v>218.42929999999998</v>
      </c>
      <c r="U614" s="10">
        <f t="shared" si="120"/>
        <v>218.45485</v>
      </c>
      <c r="V614" s="11">
        <f t="shared" si="121"/>
        <v>-0.005848232305980826</v>
      </c>
      <c r="X614" s="11">
        <f t="shared" si="122"/>
        <v>0.5430566642132216</v>
      </c>
      <c r="Y614">
        <f t="shared" si="123"/>
        <v>0.2835340722660158</v>
      </c>
      <c r="Z614">
        <v>4420</v>
      </c>
      <c r="AA614" t="s">
        <v>674</v>
      </c>
    </row>
    <row r="615" spans="1:27" ht="12.75">
      <c r="A615" t="s">
        <v>685</v>
      </c>
      <c r="B615">
        <v>8</v>
      </c>
      <c r="C615">
        <v>3378</v>
      </c>
      <c r="E615">
        <v>7</v>
      </c>
      <c r="F615">
        <v>1684</v>
      </c>
      <c r="G615">
        <v>-1</v>
      </c>
      <c r="H615">
        <v>4060</v>
      </c>
      <c r="I615">
        <v>280</v>
      </c>
      <c r="K615" s="7">
        <f t="shared" si="112"/>
        <v>0.3992</v>
      </c>
      <c r="L615" s="13">
        <f t="shared" si="113"/>
        <v>146.94299999999998</v>
      </c>
      <c r="M615" s="8">
        <f t="shared" si="114"/>
        <v>0</v>
      </c>
      <c r="N615" s="9">
        <f t="shared" si="115"/>
        <v>0.57582</v>
      </c>
      <c r="O615" s="9"/>
      <c r="P615" s="7">
        <f t="shared" si="116"/>
        <v>27.600759999999998</v>
      </c>
      <c r="Q615" s="9">
        <f t="shared" si="117"/>
        <v>114.5326</v>
      </c>
      <c r="R615" s="9">
        <f t="shared" si="118"/>
        <v>5.8296</v>
      </c>
      <c r="T615" s="10">
        <f t="shared" si="119"/>
        <v>147.91801999999998</v>
      </c>
      <c r="U615" s="10">
        <f t="shared" si="120"/>
        <v>147.96296</v>
      </c>
      <c r="V615" s="11">
        <f t="shared" si="121"/>
        <v>-0.015188539662138907</v>
      </c>
      <c r="X615" s="11">
        <f t="shared" si="122"/>
        <v>0.5619759549265783</v>
      </c>
      <c r="Y615">
        <f t="shared" si="123"/>
        <v>0.06408939121500129</v>
      </c>
      <c r="Z615">
        <v>4525</v>
      </c>
      <c r="AA615" t="s">
        <v>674</v>
      </c>
    </row>
    <row r="616" spans="1:27" ht="12.75">
      <c r="A616" t="s">
        <v>686</v>
      </c>
      <c r="B616">
        <v>106</v>
      </c>
      <c r="C616">
        <v>574</v>
      </c>
      <c r="E616">
        <v>12</v>
      </c>
      <c r="F616">
        <v>286</v>
      </c>
      <c r="H616">
        <v>750</v>
      </c>
      <c r="I616">
        <v>324</v>
      </c>
      <c r="K616" s="7">
        <f t="shared" si="112"/>
        <v>5.2894</v>
      </c>
      <c r="L616" s="13">
        <f t="shared" si="113"/>
        <v>24.968999999999998</v>
      </c>
      <c r="M616" s="8">
        <f t="shared" si="114"/>
        <v>0</v>
      </c>
      <c r="N616" s="9">
        <f t="shared" si="115"/>
        <v>0.98712</v>
      </c>
      <c r="O616" s="9"/>
      <c r="P616" s="7">
        <f t="shared" si="116"/>
        <v>4.687539999999999</v>
      </c>
      <c r="Q616" s="9">
        <f t="shared" si="117"/>
        <v>21.1575</v>
      </c>
      <c r="R616" s="9">
        <f t="shared" si="118"/>
        <v>6.74568</v>
      </c>
      <c r="T616" s="10">
        <f t="shared" si="119"/>
        <v>31.24552</v>
      </c>
      <c r="U616" s="10">
        <f t="shared" si="120"/>
        <v>32.59072</v>
      </c>
      <c r="V616" s="11">
        <f t="shared" si="121"/>
        <v>-2.107266969357842</v>
      </c>
      <c r="X616" s="11">
        <f t="shared" si="122"/>
        <v>0.5413157295697701</v>
      </c>
      <c r="Y616">
        <f t="shared" si="123"/>
        <v>0.43949853262296545</v>
      </c>
      <c r="Z616">
        <v>4700</v>
      </c>
      <c r="AA616" t="s">
        <v>674</v>
      </c>
    </row>
    <row r="617" spans="1:27" ht="12.75">
      <c r="A617" t="s">
        <v>687</v>
      </c>
      <c r="B617">
        <v>646</v>
      </c>
      <c r="C617">
        <v>18064</v>
      </c>
      <c r="E617">
        <v>185</v>
      </c>
      <c r="F617">
        <v>903</v>
      </c>
      <c r="H617">
        <v>29000</v>
      </c>
      <c r="I617">
        <v>10</v>
      </c>
      <c r="K617" s="7">
        <f t="shared" si="112"/>
        <v>32.2354</v>
      </c>
      <c r="L617" s="13">
        <f t="shared" si="113"/>
        <v>785.784</v>
      </c>
      <c r="M617" s="8">
        <f t="shared" si="114"/>
        <v>0</v>
      </c>
      <c r="N617" s="9">
        <f t="shared" si="115"/>
        <v>15.2181</v>
      </c>
      <c r="O617" s="9"/>
      <c r="P617" s="7">
        <f t="shared" si="116"/>
        <v>14.800169999999998</v>
      </c>
      <c r="Q617" s="9">
        <f t="shared" si="117"/>
        <v>818.0899999999999</v>
      </c>
      <c r="R617" s="9">
        <f t="shared" si="118"/>
        <v>0.20820000000000002</v>
      </c>
      <c r="T617" s="10">
        <f t="shared" si="119"/>
        <v>833.2375000000001</v>
      </c>
      <c r="U617" s="10">
        <f t="shared" si="120"/>
        <v>833.0983699999999</v>
      </c>
      <c r="V617" s="11">
        <f t="shared" si="121"/>
        <v>0.008349457183571074</v>
      </c>
      <c r="X617" s="11">
        <f t="shared" si="122"/>
        <v>0.48992875998987456</v>
      </c>
      <c r="Y617">
        <f t="shared" si="123"/>
        <v>0.9935827096869645</v>
      </c>
      <c r="Z617">
        <v>4957</v>
      </c>
      <c r="AA617" t="s">
        <v>674</v>
      </c>
    </row>
    <row r="618" spans="1:27" ht="12.75">
      <c r="A618" t="s">
        <v>688</v>
      </c>
      <c r="B618">
        <v>499</v>
      </c>
      <c r="C618">
        <v>6501</v>
      </c>
      <c r="E618">
        <v>90</v>
      </c>
      <c r="F618">
        <v>1185</v>
      </c>
      <c r="H618">
        <v>10000</v>
      </c>
      <c r="I618">
        <v>657</v>
      </c>
      <c r="K618" s="7">
        <f t="shared" si="112"/>
        <v>24.9001</v>
      </c>
      <c r="L618" s="13">
        <f t="shared" si="113"/>
        <v>282.7935</v>
      </c>
      <c r="M618" s="8">
        <f t="shared" si="114"/>
        <v>0</v>
      </c>
      <c r="N618" s="9">
        <f t="shared" si="115"/>
        <v>7.4033999999999995</v>
      </c>
      <c r="O618" s="9"/>
      <c r="P618" s="7">
        <f t="shared" si="116"/>
        <v>19.42215</v>
      </c>
      <c r="Q618" s="9">
        <f t="shared" si="117"/>
        <v>282.09999999999997</v>
      </c>
      <c r="R618" s="9">
        <f t="shared" si="118"/>
        <v>13.678740000000001</v>
      </c>
      <c r="T618" s="10">
        <f t="shared" si="119"/>
        <v>315.097</v>
      </c>
      <c r="U618" s="10">
        <f t="shared" si="120"/>
        <v>315.20088999999996</v>
      </c>
      <c r="V618" s="11">
        <f t="shared" si="121"/>
        <v>-0.016482682497950058</v>
      </c>
      <c r="X618" s="11">
        <f t="shared" si="122"/>
        <v>0.5006138325188731</v>
      </c>
      <c r="Y618">
        <f t="shared" si="123"/>
        <v>0.6454341291754754</v>
      </c>
      <c r="Z618">
        <v>4967</v>
      </c>
      <c r="AA618" t="s">
        <v>674</v>
      </c>
    </row>
    <row r="619" spans="1:27" ht="12.75">
      <c r="A619" t="s">
        <v>689</v>
      </c>
      <c r="B619">
        <v>129.52</v>
      </c>
      <c r="C619">
        <v>1928.68</v>
      </c>
      <c r="E619">
        <v>19.08</v>
      </c>
      <c r="F619">
        <v>575.29</v>
      </c>
      <c r="H619">
        <v>2563.21</v>
      </c>
      <c r="I619">
        <v>486.94</v>
      </c>
      <c r="K619" s="7">
        <f t="shared" si="112"/>
        <v>6.463048000000001</v>
      </c>
      <c r="L619" s="13">
        <f t="shared" si="113"/>
        <v>83.89757999999999</v>
      </c>
      <c r="M619" s="8">
        <f t="shared" si="114"/>
        <v>0</v>
      </c>
      <c r="N619" s="9">
        <f t="shared" si="115"/>
        <v>1.5695207999999998</v>
      </c>
      <c r="O619" s="9"/>
      <c r="P619" s="7">
        <f t="shared" si="116"/>
        <v>9.4290031</v>
      </c>
      <c r="Q619" s="9">
        <f t="shared" si="117"/>
        <v>72.3081541</v>
      </c>
      <c r="R619" s="9">
        <f t="shared" si="118"/>
        <v>10.1380908</v>
      </c>
      <c r="T619" s="10">
        <f t="shared" si="119"/>
        <v>91.9301488</v>
      </c>
      <c r="U619" s="10">
        <f t="shared" si="120"/>
        <v>91.875248</v>
      </c>
      <c r="V619" s="11">
        <f t="shared" si="121"/>
        <v>0.029868981518391763</v>
      </c>
      <c r="X619" s="11">
        <f t="shared" si="122"/>
        <v>0.5370966724325903</v>
      </c>
      <c r="Y619">
        <f t="shared" si="123"/>
        <v>0.38931353311737865</v>
      </c>
      <c r="Z619">
        <v>4970</v>
      </c>
      <c r="AA619" t="s">
        <v>674</v>
      </c>
    </row>
    <row r="620" spans="1:27" ht="12.75">
      <c r="A620" t="s">
        <v>690</v>
      </c>
      <c r="B620">
        <v>394.68</v>
      </c>
      <c r="C620">
        <v>17520.55</v>
      </c>
      <c r="E620">
        <v>112.32</v>
      </c>
      <c r="F620">
        <v>1194.35</v>
      </c>
      <c r="H620">
        <v>27151.61</v>
      </c>
      <c r="I620">
        <v>301.94</v>
      </c>
      <c r="K620" s="7">
        <f t="shared" si="112"/>
        <v>19.694532</v>
      </c>
      <c r="L620" s="13">
        <f t="shared" si="113"/>
        <v>762.143925</v>
      </c>
      <c r="M620" s="8">
        <f t="shared" si="114"/>
        <v>0</v>
      </c>
      <c r="N620" s="9">
        <f t="shared" si="115"/>
        <v>9.2394432</v>
      </c>
      <c r="O620" s="9"/>
      <c r="P620" s="7">
        <f t="shared" si="116"/>
        <v>19.575396499999997</v>
      </c>
      <c r="Q620" s="9">
        <f t="shared" si="117"/>
        <v>765.9469181</v>
      </c>
      <c r="R620" s="9">
        <f t="shared" si="118"/>
        <v>6.2863908</v>
      </c>
      <c r="T620" s="10">
        <f t="shared" si="119"/>
        <v>791.0779001999999</v>
      </c>
      <c r="U620" s="10">
        <f t="shared" si="120"/>
        <v>791.8087054</v>
      </c>
      <c r="V620" s="11">
        <f t="shared" si="121"/>
        <v>-0.046169144233996616</v>
      </c>
      <c r="X620" s="11">
        <f t="shared" si="122"/>
        <v>0.49875563906518644</v>
      </c>
      <c r="Y620">
        <f t="shared" si="123"/>
        <v>0.7580382017839643</v>
      </c>
      <c r="Z620">
        <v>5011</v>
      </c>
      <c r="AA620" t="s">
        <v>674</v>
      </c>
    </row>
    <row r="621" spans="1:27" ht="12.75">
      <c r="A621" t="s">
        <v>691</v>
      </c>
      <c r="B621">
        <v>484</v>
      </c>
      <c r="C621">
        <v>14719</v>
      </c>
      <c r="E621">
        <v>117</v>
      </c>
      <c r="F621">
        <v>850</v>
      </c>
      <c r="H621">
        <v>33400</v>
      </c>
      <c r="I621">
        <v>10</v>
      </c>
      <c r="K621" s="7">
        <f t="shared" si="112"/>
        <v>24.1516</v>
      </c>
      <c r="L621" s="13">
        <f t="shared" si="113"/>
        <v>640.2764999999999</v>
      </c>
      <c r="M621" s="8">
        <f t="shared" si="114"/>
        <v>0</v>
      </c>
      <c r="N621" s="9">
        <f t="shared" si="115"/>
        <v>9.62442</v>
      </c>
      <c r="O621" s="9"/>
      <c r="P621" s="7">
        <f t="shared" si="116"/>
        <v>13.931499999999998</v>
      </c>
      <c r="Q621" s="9">
        <f t="shared" si="117"/>
        <v>942.2139999999999</v>
      </c>
      <c r="R621" s="9">
        <f t="shared" si="118"/>
        <v>0.20820000000000002</v>
      </c>
      <c r="T621" s="10">
        <f t="shared" si="119"/>
        <v>674.05252</v>
      </c>
      <c r="U621" s="10">
        <f t="shared" si="120"/>
        <v>956.3537</v>
      </c>
      <c r="V621" s="11">
        <f t="shared" si="121"/>
        <v>-17.31477570049997</v>
      </c>
      <c r="X621" s="11">
        <f t="shared" si="122"/>
        <v>0.40460053314696043</v>
      </c>
      <c r="Y621">
        <f t="shared" si="123"/>
        <v>0.9914531317991115</v>
      </c>
      <c r="Z621">
        <v>5080</v>
      </c>
      <c r="AA621" t="s">
        <v>674</v>
      </c>
    </row>
    <row r="622" spans="1:27" ht="12.75">
      <c r="A622" t="s">
        <v>692</v>
      </c>
      <c r="B622">
        <v>5.01</v>
      </c>
      <c r="C622">
        <v>942.88</v>
      </c>
      <c r="E622">
        <v>2</v>
      </c>
      <c r="F622">
        <v>1843.68</v>
      </c>
      <c r="H622">
        <v>296.59</v>
      </c>
      <c r="I622">
        <v>130.26</v>
      </c>
      <c r="K622" s="7">
        <f t="shared" si="112"/>
        <v>0.249999</v>
      </c>
      <c r="L622" s="13">
        <f t="shared" si="113"/>
        <v>41.01528</v>
      </c>
      <c r="M622" s="8">
        <f t="shared" si="114"/>
        <v>0</v>
      </c>
      <c r="N622" s="9">
        <f t="shared" si="115"/>
        <v>0.16452</v>
      </c>
      <c r="O622" s="9"/>
      <c r="P622" s="7">
        <f t="shared" si="116"/>
        <v>30.217915199999997</v>
      </c>
      <c r="Q622" s="9">
        <f t="shared" si="117"/>
        <v>8.366803899999999</v>
      </c>
      <c r="R622" s="9">
        <f t="shared" si="118"/>
        <v>2.7120132</v>
      </c>
      <c r="T622" s="10">
        <f t="shared" si="119"/>
        <v>41.429799</v>
      </c>
      <c r="U622" s="10">
        <f t="shared" si="120"/>
        <v>41.296732299999995</v>
      </c>
      <c r="V622" s="11">
        <f t="shared" si="121"/>
        <v>0.1608512987416984</v>
      </c>
      <c r="X622" s="11">
        <f t="shared" si="122"/>
        <v>0.8305700521480017</v>
      </c>
      <c r="Y622">
        <f t="shared" si="123"/>
        <v>0.08440174554311425</v>
      </c>
      <c r="Z622">
        <v>5163</v>
      </c>
      <c r="AA622" t="s">
        <v>674</v>
      </c>
    </row>
    <row r="623" spans="1:27" ht="12.75">
      <c r="A623" t="s">
        <v>693</v>
      </c>
      <c r="B623">
        <v>849</v>
      </c>
      <c r="C623">
        <v>20980</v>
      </c>
      <c r="E623">
        <v>169</v>
      </c>
      <c r="F623">
        <v>600</v>
      </c>
      <c r="H623">
        <v>34000</v>
      </c>
      <c r="I623">
        <v>13</v>
      </c>
      <c r="K623" s="7">
        <f aca="true" t="shared" si="124" ref="K623:K686">B623*0.0499</f>
        <v>42.3651</v>
      </c>
      <c r="L623" s="13">
        <f aca="true" t="shared" si="125" ref="L623:L686">N(C623)*0.0435</f>
        <v>912.6299999999999</v>
      </c>
      <c r="M623" s="8">
        <f aca="true" t="shared" si="126" ref="M623:M686">D623*(1/39.102)</f>
        <v>0</v>
      </c>
      <c r="N623" s="9">
        <f aca="true" t="shared" si="127" ref="N623:N686">N(E623)*0.08226</f>
        <v>13.90194</v>
      </c>
      <c r="O623" s="9"/>
      <c r="P623" s="7">
        <f aca="true" t="shared" si="128" ref="P623:P686">(N(F623)*0.01639)</f>
        <v>9.834</v>
      </c>
      <c r="Q623" s="9">
        <f aca="true" t="shared" si="129" ref="Q623:Q686">N(H623)*0.02821</f>
        <v>959.14</v>
      </c>
      <c r="R623" s="9">
        <f aca="true" t="shared" si="130" ref="R623:R686">N(I623)*0.02082</f>
        <v>0.27066</v>
      </c>
      <c r="T623" s="10">
        <f aca="true" t="shared" si="131" ref="T623:T686">SUM(K623:N623)</f>
        <v>968.8970399999998</v>
      </c>
      <c r="U623" s="10">
        <f aca="true" t="shared" si="132" ref="U623:U686">SUM(P623:R623)</f>
        <v>969.24466</v>
      </c>
      <c r="V623" s="11">
        <f aca="true" t="shared" si="133" ref="V623:V686">+((T623-U623)/(T623+U623))*100</f>
        <v>-0.01793573710323244</v>
      </c>
      <c r="X623" s="11">
        <f aca="true" t="shared" si="134" ref="X623:X686">+L623/(L623+Q623)</f>
        <v>0.48757593080346406</v>
      </c>
      <c r="Y623">
        <f aca="true" t="shared" si="135" ref="Y623:Y686">K623/(K623+R623)</f>
        <v>0.9936518077782593</v>
      </c>
      <c r="Z623">
        <v>5220</v>
      </c>
      <c r="AA623" t="s">
        <v>674</v>
      </c>
    </row>
    <row r="624" spans="1:27" ht="12.75">
      <c r="A624" t="s">
        <v>694</v>
      </c>
      <c r="B624">
        <v>440</v>
      </c>
      <c r="C624">
        <v>10675</v>
      </c>
      <c r="E624">
        <v>134</v>
      </c>
      <c r="F624">
        <v>1450</v>
      </c>
      <c r="H624">
        <v>8300</v>
      </c>
      <c r="I624">
        <v>11514</v>
      </c>
      <c r="K624" s="7">
        <f t="shared" si="124"/>
        <v>21.956</v>
      </c>
      <c r="L624" s="13">
        <f t="shared" si="125"/>
        <v>464.36249999999995</v>
      </c>
      <c r="M624" s="8">
        <f t="shared" si="126"/>
        <v>0</v>
      </c>
      <c r="N624" s="9">
        <f t="shared" si="127"/>
        <v>11.02284</v>
      </c>
      <c r="O624" s="9"/>
      <c r="P624" s="7">
        <f t="shared" si="128"/>
        <v>23.765499999999996</v>
      </c>
      <c r="Q624" s="9">
        <f t="shared" si="129"/>
        <v>234.143</v>
      </c>
      <c r="R624" s="9">
        <f t="shared" si="130"/>
        <v>239.72148</v>
      </c>
      <c r="T624" s="10">
        <f t="shared" si="131"/>
        <v>497.34133999999995</v>
      </c>
      <c r="U624" s="10">
        <f t="shared" si="132"/>
        <v>497.62998000000005</v>
      </c>
      <c r="V624" s="11">
        <f t="shared" si="133"/>
        <v>-0.029009881410461194</v>
      </c>
      <c r="X624" s="11">
        <f t="shared" si="134"/>
        <v>0.6647943359071617</v>
      </c>
      <c r="Y624">
        <f t="shared" si="135"/>
        <v>0.08390481290174454</v>
      </c>
      <c r="Z624">
        <v>5381</v>
      </c>
      <c r="AA624" t="s">
        <v>674</v>
      </c>
    </row>
    <row r="625" spans="1:27" ht="12.75">
      <c r="A625" t="s">
        <v>695</v>
      </c>
      <c r="B625">
        <v>564</v>
      </c>
      <c r="C625">
        <v>22658</v>
      </c>
      <c r="E625">
        <v>486</v>
      </c>
      <c r="F625">
        <v>525</v>
      </c>
      <c r="H625">
        <v>37000</v>
      </c>
      <c r="I625">
        <v>82</v>
      </c>
      <c r="K625" s="7">
        <f t="shared" si="124"/>
        <v>28.1436</v>
      </c>
      <c r="L625" s="13">
        <f t="shared" si="125"/>
        <v>985.6229999999999</v>
      </c>
      <c r="M625" s="8">
        <f t="shared" si="126"/>
        <v>0</v>
      </c>
      <c r="N625" s="9">
        <f t="shared" si="127"/>
        <v>39.97836</v>
      </c>
      <c r="O625" s="9"/>
      <c r="P625" s="7">
        <f t="shared" si="128"/>
        <v>8.60475</v>
      </c>
      <c r="Q625" s="9">
        <f t="shared" si="129"/>
        <v>1043.77</v>
      </c>
      <c r="R625" s="9">
        <f t="shared" si="130"/>
        <v>1.70724</v>
      </c>
      <c r="T625" s="10">
        <f t="shared" si="131"/>
        <v>1053.74496</v>
      </c>
      <c r="U625" s="10">
        <f t="shared" si="132"/>
        <v>1054.08199</v>
      </c>
      <c r="V625" s="11">
        <f t="shared" si="133"/>
        <v>-0.0159894530241163</v>
      </c>
      <c r="X625" s="11">
        <f t="shared" si="134"/>
        <v>0.48567379507074276</v>
      </c>
      <c r="Y625">
        <f t="shared" si="135"/>
        <v>0.9428076395840117</v>
      </c>
      <c r="Z625">
        <v>5400</v>
      </c>
      <c r="AA625" t="s">
        <v>674</v>
      </c>
    </row>
    <row r="626" spans="1:27" ht="12.75">
      <c r="A626" t="s">
        <v>695</v>
      </c>
      <c r="B626">
        <v>12825.6</v>
      </c>
      <c r="C626">
        <v>395450</v>
      </c>
      <c r="E626">
        <v>5906.12</v>
      </c>
      <c r="F626">
        <v>47586.2</v>
      </c>
      <c r="H626">
        <v>1006870</v>
      </c>
      <c r="I626">
        <v>14409</v>
      </c>
      <c r="K626" s="7">
        <f t="shared" si="124"/>
        <v>639.99744</v>
      </c>
      <c r="L626" s="13">
        <f t="shared" si="125"/>
        <v>17202.074999999997</v>
      </c>
      <c r="M626" s="8">
        <f t="shared" si="126"/>
        <v>0</v>
      </c>
      <c r="N626" s="9">
        <f t="shared" si="127"/>
        <v>485.83743119999997</v>
      </c>
      <c r="O626" s="9"/>
      <c r="P626" s="7">
        <f t="shared" si="128"/>
        <v>779.9378179999999</v>
      </c>
      <c r="Q626" s="9">
        <f t="shared" si="129"/>
        <v>28403.8027</v>
      </c>
      <c r="R626" s="9">
        <f t="shared" si="130"/>
        <v>299.99538</v>
      </c>
      <c r="T626" s="10">
        <f t="shared" si="131"/>
        <v>18327.909871199998</v>
      </c>
      <c r="U626" s="10">
        <f t="shared" si="132"/>
        <v>29483.735898</v>
      </c>
      <c r="V626" s="11">
        <f t="shared" si="133"/>
        <v>-23.33286346312413</v>
      </c>
      <c r="X626" s="11">
        <f t="shared" si="134"/>
        <v>0.37718986822612993</v>
      </c>
      <c r="Y626">
        <f t="shared" si="135"/>
        <v>0.6808535409876855</v>
      </c>
      <c r="Z626">
        <v>5400</v>
      </c>
      <c r="AA626" t="s">
        <v>674</v>
      </c>
    </row>
    <row r="627" spans="1:27" ht="12.75">
      <c r="A627" t="s">
        <v>696</v>
      </c>
      <c r="B627">
        <v>12</v>
      </c>
      <c r="C627">
        <v>4075</v>
      </c>
      <c r="E627">
        <v>7</v>
      </c>
      <c r="F627">
        <v>952</v>
      </c>
      <c r="G627">
        <v>228</v>
      </c>
      <c r="H627">
        <v>1860</v>
      </c>
      <c r="I627">
        <v>4942</v>
      </c>
      <c r="K627" s="7">
        <f t="shared" si="124"/>
        <v>0.5988</v>
      </c>
      <c r="L627" s="13">
        <f t="shared" si="125"/>
        <v>177.2625</v>
      </c>
      <c r="M627" s="8">
        <f t="shared" si="126"/>
        <v>0</v>
      </c>
      <c r="N627" s="9">
        <f t="shared" si="127"/>
        <v>0.57582</v>
      </c>
      <c r="O627" s="9"/>
      <c r="P627" s="7">
        <f t="shared" si="128"/>
        <v>15.603279999999998</v>
      </c>
      <c r="Q627" s="9">
        <f t="shared" si="129"/>
        <v>52.4706</v>
      </c>
      <c r="R627" s="9">
        <f t="shared" si="130"/>
        <v>102.89244000000001</v>
      </c>
      <c r="T627" s="10">
        <f t="shared" si="131"/>
        <v>178.43712</v>
      </c>
      <c r="U627" s="10">
        <f t="shared" si="132"/>
        <v>170.96632</v>
      </c>
      <c r="V627" s="11">
        <f t="shared" si="133"/>
        <v>2.1381586855584467</v>
      </c>
      <c r="X627" s="11">
        <f t="shared" si="134"/>
        <v>0.7716019154401347</v>
      </c>
      <c r="Y627">
        <f t="shared" si="135"/>
        <v>0.005785996959742679</v>
      </c>
      <c r="Z627">
        <v>5437</v>
      </c>
      <c r="AA627" t="s">
        <v>674</v>
      </c>
    </row>
    <row r="628" spans="1:27" ht="12.75">
      <c r="A628" t="s">
        <v>697</v>
      </c>
      <c r="B628">
        <v>53.74</v>
      </c>
      <c r="C628">
        <v>7487.38</v>
      </c>
      <c r="E628">
        <v>38.53</v>
      </c>
      <c r="F628">
        <v>806.13</v>
      </c>
      <c r="G628">
        <v>110.53</v>
      </c>
      <c r="H628">
        <v>9126</v>
      </c>
      <c r="I628">
        <v>2754.02</v>
      </c>
      <c r="K628" s="7">
        <f t="shared" si="124"/>
        <v>2.681626</v>
      </c>
      <c r="L628" s="13">
        <f t="shared" si="125"/>
        <v>325.70103</v>
      </c>
      <c r="M628" s="8">
        <f t="shared" si="126"/>
        <v>0</v>
      </c>
      <c r="N628" s="9">
        <f t="shared" si="127"/>
        <v>3.1694778</v>
      </c>
      <c r="O628" s="9"/>
      <c r="P628" s="7">
        <f t="shared" si="128"/>
        <v>13.212470699999999</v>
      </c>
      <c r="Q628" s="9">
        <f t="shared" si="129"/>
        <v>257.44446</v>
      </c>
      <c r="R628" s="9">
        <f t="shared" si="130"/>
        <v>57.3386964</v>
      </c>
      <c r="T628" s="10">
        <f t="shared" si="131"/>
        <v>331.5521338</v>
      </c>
      <c r="U628" s="10">
        <f t="shared" si="132"/>
        <v>327.9956271</v>
      </c>
      <c r="V628" s="11">
        <f t="shared" si="133"/>
        <v>0.5392341405491079</v>
      </c>
      <c r="X628" s="11">
        <f t="shared" si="134"/>
        <v>0.5585244773135432</v>
      </c>
      <c r="Y628">
        <f t="shared" si="135"/>
        <v>0.04467863371556964</v>
      </c>
      <c r="Z628">
        <v>5451</v>
      </c>
      <c r="AA628" t="s">
        <v>674</v>
      </c>
    </row>
    <row r="629" spans="1:27" ht="12.75">
      <c r="A629" t="s">
        <v>698</v>
      </c>
      <c r="B629">
        <v>20</v>
      </c>
      <c r="C629">
        <v>1802</v>
      </c>
      <c r="D629">
        <v>8</v>
      </c>
      <c r="E629">
        <v>4</v>
      </c>
      <c r="F629">
        <v>598</v>
      </c>
      <c r="G629">
        <v>24</v>
      </c>
      <c r="H629">
        <v>1180</v>
      </c>
      <c r="I629">
        <v>1732</v>
      </c>
      <c r="K629" s="7">
        <f t="shared" si="124"/>
        <v>0.998</v>
      </c>
      <c r="L629" s="13">
        <f t="shared" si="125"/>
        <v>78.387</v>
      </c>
      <c r="M629" s="8">
        <f t="shared" si="126"/>
        <v>0.20459311544166542</v>
      </c>
      <c r="N629" s="9">
        <f t="shared" si="127"/>
        <v>0.32904</v>
      </c>
      <c r="O629" s="9"/>
      <c r="P629" s="7">
        <f t="shared" si="128"/>
        <v>9.801219999999999</v>
      </c>
      <c r="Q629" s="9">
        <f t="shared" si="129"/>
        <v>33.2878</v>
      </c>
      <c r="R629" s="9">
        <f t="shared" si="130"/>
        <v>36.06024</v>
      </c>
      <c r="T629" s="10">
        <f t="shared" si="131"/>
        <v>79.91863311544168</v>
      </c>
      <c r="U629" s="10">
        <f t="shared" si="132"/>
        <v>79.14926</v>
      </c>
      <c r="V629" s="11">
        <f t="shared" si="133"/>
        <v>0.48367593256755925</v>
      </c>
      <c r="X629" s="11">
        <f t="shared" si="134"/>
        <v>0.701922009262609</v>
      </c>
      <c r="Y629">
        <f t="shared" si="135"/>
        <v>0.026930582779970125</v>
      </c>
      <c r="Z629">
        <v>5640</v>
      </c>
      <c r="AA629" t="s">
        <v>674</v>
      </c>
    </row>
    <row r="630" spans="1:27" ht="12.75">
      <c r="A630" t="s">
        <v>699</v>
      </c>
      <c r="B630">
        <v>16</v>
      </c>
      <c r="C630">
        <v>2763</v>
      </c>
      <c r="D630">
        <v>21</v>
      </c>
      <c r="E630">
        <v>9</v>
      </c>
      <c r="F630">
        <v>915</v>
      </c>
      <c r="H630">
        <v>2540</v>
      </c>
      <c r="I630">
        <v>1712</v>
      </c>
      <c r="K630" s="7">
        <f t="shared" si="124"/>
        <v>0.7984</v>
      </c>
      <c r="L630" s="13">
        <f t="shared" si="125"/>
        <v>120.19049999999999</v>
      </c>
      <c r="M630" s="8">
        <f t="shared" si="126"/>
        <v>0.5370569280343718</v>
      </c>
      <c r="N630" s="9">
        <f t="shared" si="127"/>
        <v>0.74034</v>
      </c>
      <c r="O630" s="9"/>
      <c r="P630" s="7">
        <f t="shared" si="128"/>
        <v>14.996849999999998</v>
      </c>
      <c r="Q630" s="9">
        <f t="shared" si="129"/>
        <v>71.65339999999999</v>
      </c>
      <c r="R630" s="9">
        <f t="shared" si="130"/>
        <v>35.643840000000004</v>
      </c>
      <c r="T630" s="10">
        <f t="shared" si="131"/>
        <v>122.26629692803436</v>
      </c>
      <c r="U630" s="10">
        <f t="shared" si="132"/>
        <v>122.29408999999998</v>
      </c>
      <c r="V630" s="11">
        <f t="shared" si="133"/>
        <v>-0.01136450277771144</v>
      </c>
      <c r="X630" s="11">
        <f t="shared" si="134"/>
        <v>0.626501546309265</v>
      </c>
      <c r="Y630">
        <f t="shared" si="135"/>
        <v>0.021908642278850036</v>
      </c>
      <c r="Z630">
        <v>5660</v>
      </c>
      <c r="AA630" t="s">
        <v>674</v>
      </c>
    </row>
    <row r="631" spans="1:27" ht="12.75">
      <c r="A631" t="s">
        <v>699</v>
      </c>
      <c r="B631">
        <v>5</v>
      </c>
      <c r="C631">
        <v>1240</v>
      </c>
      <c r="D631">
        <v>8</v>
      </c>
      <c r="E631">
        <v>1</v>
      </c>
      <c r="F631">
        <v>988</v>
      </c>
      <c r="G631">
        <v>60</v>
      </c>
      <c r="H631">
        <v>1060</v>
      </c>
      <c r="I631">
        <v>307</v>
      </c>
      <c r="K631" s="7">
        <f t="shared" si="124"/>
        <v>0.2495</v>
      </c>
      <c r="L631" s="13">
        <f t="shared" si="125"/>
        <v>53.94</v>
      </c>
      <c r="M631" s="8">
        <f t="shared" si="126"/>
        <v>0.20459311544166542</v>
      </c>
      <c r="N631" s="9">
        <f t="shared" si="127"/>
        <v>0.08226</v>
      </c>
      <c r="O631" s="9"/>
      <c r="P631" s="7">
        <f t="shared" si="128"/>
        <v>16.19332</v>
      </c>
      <c r="Q631" s="9">
        <f t="shared" si="129"/>
        <v>29.9026</v>
      </c>
      <c r="R631" s="9">
        <f t="shared" si="130"/>
        <v>6.39174</v>
      </c>
      <c r="T631" s="10">
        <f t="shared" si="131"/>
        <v>54.47635311544166</v>
      </c>
      <c r="U631" s="10">
        <f t="shared" si="132"/>
        <v>52.48766</v>
      </c>
      <c r="V631" s="11">
        <f t="shared" si="133"/>
        <v>1.8592169997355579</v>
      </c>
      <c r="X631" s="11">
        <f t="shared" si="134"/>
        <v>0.6433483694446498</v>
      </c>
      <c r="Y631">
        <f t="shared" si="135"/>
        <v>0.037568285440670715</v>
      </c>
      <c r="Z631">
        <v>5660</v>
      </c>
      <c r="AA631" t="s">
        <v>674</v>
      </c>
    </row>
    <row r="632" spans="1:27" ht="12.75">
      <c r="A632" t="s">
        <v>700</v>
      </c>
      <c r="B632">
        <v>19</v>
      </c>
      <c r="C632">
        <v>1962</v>
      </c>
      <c r="D632">
        <v>12</v>
      </c>
      <c r="E632">
        <v>5</v>
      </c>
      <c r="F632">
        <v>1061</v>
      </c>
      <c r="G632">
        <v>24</v>
      </c>
      <c r="H632">
        <v>1260</v>
      </c>
      <c r="I632">
        <v>1601</v>
      </c>
      <c r="K632" s="7">
        <f t="shared" si="124"/>
        <v>0.9480999999999999</v>
      </c>
      <c r="L632" s="13">
        <f t="shared" si="125"/>
        <v>85.347</v>
      </c>
      <c r="M632" s="8">
        <f t="shared" si="126"/>
        <v>0.30688967316249816</v>
      </c>
      <c r="N632" s="9">
        <f t="shared" si="127"/>
        <v>0.4113</v>
      </c>
      <c r="O632" s="9"/>
      <c r="P632" s="7">
        <f t="shared" si="128"/>
        <v>17.389789999999998</v>
      </c>
      <c r="Q632" s="9">
        <f t="shared" si="129"/>
        <v>35.544599999999996</v>
      </c>
      <c r="R632" s="9">
        <f t="shared" si="130"/>
        <v>33.332820000000005</v>
      </c>
      <c r="T632" s="10">
        <f t="shared" si="131"/>
        <v>87.01328967316249</v>
      </c>
      <c r="U632" s="10">
        <f t="shared" si="132"/>
        <v>86.26721</v>
      </c>
      <c r="V632" s="11">
        <f t="shared" si="133"/>
        <v>0.430561820037293</v>
      </c>
      <c r="X632" s="11">
        <f t="shared" si="134"/>
        <v>0.7059795717816623</v>
      </c>
      <c r="Y632">
        <f t="shared" si="135"/>
        <v>0.027656784006963638</v>
      </c>
      <c r="Z632">
        <v>5699</v>
      </c>
      <c r="AA632" t="s">
        <v>674</v>
      </c>
    </row>
    <row r="633" spans="1:27" ht="12.75">
      <c r="A633" t="s">
        <v>701</v>
      </c>
      <c r="B633">
        <v>1225</v>
      </c>
      <c r="C633">
        <v>10292.43</v>
      </c>
      <c r="D633">
        <v>25103</v>
      </c>
      <c r="E633">
        <v>265.61</v>
      </c>
      <c r="F633">
        <v>548.99</v>
      </c>
      <c r="H633">
        <v>40788.57</v>
      </c>
      <c r="I633">
        <v>700.62</v>
      </c>
      <c r="K633" s="7">
        <f t="shared" si="124"/>
        <v>61.1275</v>
      </c>
      <c r="L633" s="13">
        <f t="shared" si="125"/>
        <v>447.720705</v>
      </c>
      <c r="M633" s="8">
        <f t="shared" si="126"/>
        <v>641.9876221165159</v>
      </c>
      <c r="N633" s="9">
        <f t="shared" si="127"/>
        <v>21.849078600000002</v>
      </c>
      <c r="O633" s="9"/>
      <c r="P633" s="7">
        <f t="shared" si="128"/>
        <v>8.9979461</v>
      </c>
      <c r="Q633" s="9">
        <f t="shared" si="129"/>
        <v>1150.6455597</v>
      </c>
      <c r="R633" s="9">
        <f t="shared" si="130"/>
        <v>14.5869084</v>
      </c>
      <c r="T633" s="10">
        <f t="shared" si="131"/>
        <v>1172.684905716516</v>
      </c>
      <c r="U633" s="10">
        <f t="shared" si="132"/>
        <v>1174.2304142</v>
      </c>
      <c r="V633" s="11">
        <f t="shared" si="133"/>
        <v>-0.06585275874116771</v>
      </c>
      <c r="X633" s="11">
        <f t="shared" si="134"/>
        <v>0.2801114581106562</v>
      </c>
      <c r="Y633">
        <f t="shared" si="135"/>
        <v>0.8073430314222728</v>
      </c>
      <c r="Z633">
        <v>5713</v>
      </c>
      <c r="AA633" t="s">
        <v>674</v>
      </c>
    </row>
    <row r="634" spans="1:27" ht="12.75">
      <c r="A634" t="s">
        <v>701</v>
      </c>
      <c r="B634">
        <v>1391</v>
      </c>
      <c r="C634">
        <v>25008.31</v>
      </c>
      <c r="E634">
        <v>274</v>
      </c>
      <c r="F634">
        <v>765.53</v>
      </c>
      <c r="H634">
        <v>40927.38</v>
      </c>
      <c r="I634">
        <v>669.31</v>
      </c>
      <c r="K634" s="7">
        <f t="shared" si="124"/>
        <v>69.4109</v>
      </c>
      <c r="L634" s="13">
        <f t="shared" si="125"/>
        <v>1087.861485</v>
      </c>
      <c r="M634" s="8">
        <f t="shared" si="126"/>
        <v>0</v>
      </c>
      <c r="N634" s="9">
        <f t="shared" si="127"/>
        <v>22.53924</v>
      </c>
      <c r="O634" s="9"/>
      <c r="P634" s="7">
        <f t="shared" si="128"/>
        <v>12.547036699999998</v>
      </c>
      <c r="Q634" s="9">
        <f t="shared" si="129"/>
        <v>1154.5613898</v>
      </c>
      <c r="R634" s="9">
        <f t="shared" si="130"/>
        <v>13.9350342</v>
      </c>
      <c r="T634" s="10">
        <f t="shared" si="131"/>
        <v>1179.811625</v>
      </c>
      <c r="U634" s="10">
        <f t="shared" si="132"/>
        <v>1181.0434607</v>
      </c>
      <c r="V634" s="11">
        <f t="shared" si="133"/>
        <v>-0.052177522773901086</v>
      </c>
      <c r="X634" s="11">
        <f t="shared" si="134"/>
        <v>0.48512771485932404</v>
      </c>
      <c r="Y634">
        <f t="shared" si="135"/>
        <v>0.8328048712422974</v>
      </c>
      <c r="Z634">
        <v>5713</v>
      </c>
      <c r="AA634" t="s">
        <v>674</v>
      </c>
    </row>
    <row r="635" spans="1:27" ht="12.75">
      <c r="A635" t="s">
        <v>702</v>
      </c>
      <c r="B635">
        <v>29</v>
      </c>
      <c r="C635">
        <v>2467</v>
      </c>
      <c r="D635">
        <v>20</v>
      </c>
      <c r="E635">
        <v>7</v>
      </c>
      <c r="F635">
        <v>1183</v>
      </c>
      <c r="G635">
        <v>24</v>
      </c>
      <c r="H635">
        <v>2020</v>
      </c>
      <c r="I635">
        <v>1572</v>
      </c>
      <c r="K635" s="7">
        <f t="shared" si="124"/>
        <v>1.4471</v>
      </c>
      <c r="L635" s="13">
        <f t="shared" si="125"/>
        <v>107.3145</v>
      </c>
      <c r="M635" s="8">
        <f t="shared" si="126"/>
        <v>0.5114827886041635</v>
      </c>
      <c r="N635" s="9">
        <f t="shared" si="127"/>
        <v>0.57582</v>
      </c>
      <c r="O635" s="9"/>
      <c r="P635" s="7">
        <f t="shared" si="128"/>
        <v>19.38937</v>
      </c>
      <c r="Q635" s="9">
        <f t="shared" si="129"/>
        <v>56.9842</v>
      </c>
      <c r="R635" s="9">
        <f t="shared" si="130"/>
        <v>32.729040000000005</v>
      </c>
      <c r="T635" s="10">
        <f t="shared" si="131"/>
        <v>109.84890278860416</v>
      </c>
      <c r="U635" s="10">
        <f t="shared" si="132"/>
        <v>109.10261</v>
      </c>
      <c r="V635" s="11">
        <f t="shared" si="133"/>
        <v>0.3408484276263964</v>
      </c>
      <c r="X635" s="11">
        <f t="shared" si="134"/>
        <v>0.6531670670553084</v>
      </c>
      <c r="Y635">
        <f t="shared" si="135"/>
        <v>0.042342406134806325</v>
      </c>
      <c r="Z635">
        <v>5715</v>
      </c>
      <c r="AA635" t="s">
        <v>674</v>
      </c>
    </row>
    <row r="636" spans="1:27" ht="12.75">
      <c r="A636" t="s">
        <v>703</v>
      </c>
      <c r="B636">
        <v>998.4</v>
      </c>
      <c r="C636">
        <v>21157.76</v>
      </c>
      <c r="E636">
        <v>190.32</v>
      </c>
      <c r="F636">
        <v>595.92</v>
      </c>
      <c r="H636">
        <v>33384</v>
      </c>
      <c r="I636">
        <v>1664</v>
      </c>
      <c r="K636" s="7">
        <f t="shared" si="124"/>
        <v>49.82016</v>
      </c>
      <c r="L636" s="13">
        <f t="shared" si="125"/>
        <v>920.3625599999999</v>
      </c>
      <c r="M636" s="8">
        <f t="shared" si="126"/>
        <v>0</v>
      </c>
      <c r="N636" s="9">
        <f t="shared" si="127"/>
        <v>15.655723199999999</v>
      </c>
      <c r="O636" s="9"/>
      <c r="P636" s="7">
        <f t="shared" si="128"/>
        <v>9.767128799999998</v>
      </c>
      <c r="Q636" s="9">
        <f t="shared" si="129"/>
        <v>941.7626399999999</v>
      </c>
      <c r="R636" s="9">
        <f t="shared" si="130"/>
        <v>34.64448</v>
      </c>
      <c r="T636" s="10">
        <f t="shared" si="131"/>
        <v>985.8384431999999</v>
      </c>
      <c r="U636" s="10">
        <f t="shared" si="132"/>
        <v>986.1742488</v>
      </c>
      <c r="V636" s="11">
        <f t="shared" si="133"/>
        <v>-0.01702857194390063</v>
      </c>
      <c r="X636" s="11">
        <f t="shared" si="134"/>
        <v>0.49425385575577835</v>
      </c>
      <c r="Y636">
        <f t="shared" si="135"/>
        <v>0.5898345153664303</v>
      </c>
      <c r="Z636">
        <v>5745</v>
      </c>
      <c r="AA636" t="s">
        <v>674</v>
      </c>
    </row>
    <row r="637" spans="1:27" ht="12.75">
      <c r="A637" t="s">
        <v>704</v>
      </c>
      <c r="B637">
        <v>565.88</v>
      </c>
      <c r="C637">
        <v>13720.72</v>
      </c>
      <c r="E637">
        <v>344.05</v>
      </c>
      <c r="F637">
        <v>949.98</v>
      </c>
      <c r="H637">
        <v>22594</v>
      </c>
      <c r="I637">
        <v>29.78</v>
      </c>
      <c r="K637" s="7">
        <f t="shared" si="124"/>
        <v>28.237412</v>
      </c>
      <c r="L637" s="13">
        <f t="shared" si="125"/>
        <v>596.85132</v>
      </c>
      <c r="M637" s="8">
        <f t="shared" si="126"/>
        <v>0</v>
      </c>
      <c r="N637" s="9">
        <f t="shared" si="127"/>
        <v>28.301553000000002</v>
      </c>
      <c r="O637" s="9"/>
      <c r="P637" s="7">
        <f t="shared" si="128"/>
        <v>15.570172199999998</v>
      </c>
      <c r="Q637" s="9">
        <f t="shared" si="129"/>
        <v>637.3767399999999</v>
      </c>
      <c r="R637" s="9">
        <f t="shared" si="130"/>
        <v>0.6200196000000001</v>
      </c>
      <c r="T637" s="10">
        <f t="shared" si="131"/>
        <v>653.390285</v>
      </c>
      <c r="U637" s="10">
        <f t="shared" si="132"/>
        <v>653.5669317999999</v>
      </c>
      <c r="V637" s="11">
        <f t="shared" si="133"/>
        <v>-0.013515882366254187</v>
      </c>
      <c r="X637" s="11">
        <f t="shared" si="134"/>
        <v>0.4835826856829037</v>
      </c>
      <c r="Y637">
        <f t="shared" si="135"/>
        <v>0.9785143872609925</v>
      </c>
      <c r="Z637">
        <v>5830</v>
      </c>
      <c r="AA637" t="s">
        <v>674</v>
      </c>
    </row>
    <row r="638" spans="1:27" ht="12.75">
      <c r="A638" t="s">
        <v>705</v>
      </c>
      <c r="B638">
        <v>93.56</v>
      </c>
      <c r="C638">
        <v>9185.54</v>
      </c>
      <c r="E638">
        <v>51.87</v>
      </c>
      <c r="F638">
        <v>732.24</v>
      </c>
      <c r="H638">
        <v>13932.9</v>
      </c>
      <c r="I638">
        <v>171.87</v>
      </c>
      <c r="K638" s="7">
        <f t="shared" si="124"/>
        <v>4.6686440000000005</v>
      </c>
      <c r="L638" s="13">
        <f t="shared" si="125"/>
        <v>399.57099</v>
      </c>
      <c r="M638" s="8">
        <f t="shared" si="126"/>
        <v>0</v>
      </c>
      <c r="N638" s="9">
        <f t="shared" si="127"/>
        <v>4.2668262</v>
      </c>
      <c r="O638" s="9"/>
      <c r="P638" s="7">
        <f t="shared" si="128"/>
        <v>12.0014136</v>
      </c>
      <c r="Q638" s="9">
        <f t="shared" si="129"/>
        <v>393.047109</v>
      </c>
      <c r="R638" s="9">
        <f t="shared" si="130"/>
        <v>3.5783334000000004</v>
      </c>
      <c r="T638" s="10">
        <f t="shared" si="131"/>
        <v>408.50646020000005</v>
      </c>
      <c r="U638" s="10">
        <f t="shared" si="132"/>
        <v>408.626856</v>
      </c>
      <c r="V638" s="11">
        <f t="shared" si="133"/>
        <v>-0.01473392378122767</v>
      </c>
      <c r="X638" s="11">
        <f t="shared" si="134"/>
        <v>0.5041153999689325</v>
      </c>
      <c r="Y638">
        <f t="shared" si="135"/>
        <v>0.5661036490775396</v>
      </c>
      <c r="Z638">
        <v>5880</v>
      </c>
      <c r="AA638" t="s">
        <v>674</v>
      </c>
    </row>
    <row r="639" spans="1:27" ht="12.75">
      <c r="A639" t="s">
        <v>706</v>
      </c>
      <c r="B639">
        <v>796</v>
      </c>
      <c r="C639">
        <v>18706</v>
      </c>
      <c r="E639">
        <v>47</v>
      </c>
      <c r="F639">
        <v>425</v>
      </c>
      <c r="H639">
        <v>30000</v>
      </c>
      <c r="I639">
        <v>207</v>
      </c>
      <c r="K639" s="7">
        <f t="shared" si="124"/>
        <v>39.7204</v>
      </c>
      <c r="L639" s="13">
        <f t="shared" si="125"/>
        <v>813.7109999999999</v>
      </c>
      <c r="M639" s="8">
        <f t="shared" si="126"/>
        <v>0</v>
      </c>
      <c r="N639" s="9">
        <f t="shared" si="127"/>
        <v>3.86622</v>
      </c>
      <c r="O639" s="9"/>
      <c r="P639" s="7">
        <f t="shared" si="128"/>
        <v>6.965749999999999</v>
      </c>
      <c r="Q639" s="9">
        <f t="shared" si="129"/>
        <v>846.3</v>
      </c>
      <c r="R639" s="9">
        <f t="shared" si="130"/>
        <v>4.309740000000001</v>
      </c>
      <c r="T639" s="10">
        <f t="shared" si="131"/>
        <v>857.2976199999999</v>
      </c>
      <c r="U639" s="10">
        <f t="shared" si="132"/>
        <v>857.57549</v>
      </c>
      <c r="V639" s="11">
        <f t="shared" si="133"/>
        <v>-0.016203531233865295</v>
      </c>
      <c r="X639" s="11">
        <f t="shared" si="134"/>
        <v>0.49018410118969086</v>
      </c>
      <c r="Y639">
        <f t="shared" si="135"/>
        <v>0.9021184125237849</v>
      </c>
      <c r="Z639">
        <v>5905</v>
      </c>
      <c r="AA639" t="s">
        <v>674</v>
      </c>
    </row>
    <row r="640" spans="1:27" ht="12.75">
      <c r="A640" t="s">
        <v>707</v>
      </c>
      <c r="B640">
        <v>218.07</v>
      </c>
      <c r="C640">
        <v>9690.69</v>
      </c>
      <c r="E640">
        <v>61.14</v>
      </c>
      <c r="F640">
        <v>733.68</v>
      </c>
      <c r="H640">
        <v>15081.2</v>
      </c>
      <c r="I640">
        <v>6.11</v>
      </c>
      <c r="K640" s="7">
        <f t="shared" si="124"/>
        <v>10.881693</v>
      </c>
      <c r="L640" s="13">
        <f t="shared" si="125"/>
        <v>421.545015</v>
      </c>
      <c r="M640" s="8">
        <f t="shared" si="126"/>
        <v>0</v>
      </c>
      <c r="N640" s="9">
        <f t="shared" si="127"/>
        <v>5.0293764</v>
      </c>
      <c r="O640" s="9"/>
      <c r="P640" s="7">
        <f t="shared" si="128"/>
        <v>12.025015199999999</v>
      </c>
      <c r="Q640" s="9">
        <f t="shared" si="129"/>
        <v>425.440652</v>
      </c>
      <c r="R640" s="9">
        <f t="shared" si="130"/>
        <v>0.12721020000000002</v>
      </c>
      <c r="T640" s="10">
        <f t="shared" si="131"/>
        <v>437.45608439999995</v>
      </c>
      <c r="U640" s="10">
        <f t="shared" si="132"/>
        <v>437.59287739999996</v>
      </c>
      <c r="V640" s="11">
        <f t="shared" si="133"/>
        <v>-0.015632610970547807</v>
      </c>
      <c r="X640" s="11">
        <f t="shared" si="134"/>
        <v>0.497700293433655</v>
      </c>
      <c r="Y640">
        <f t="shared" si="135"/>
        <v>0.9884447889413724</v>
      </c>
      <c r="Z640">
        <v>6098</v>
      </c>
      <c r="AA640" t="s">
        <v>674</v>
      </c>
    </row>
    <row r="641" spans="1:27" ht="12.75">
      <c r="A641" t="s">
        <v>708</v>
      </c>
      <c r="B641">
        <v>1570</v>
      </c>
      <c r="C641">
        <v>12500</v>
      </c>
      <c r="E641">
        <v>200</v>
      </c>
      <c r="F641">
        <v>330</v>
      </c>
      <c r="H641">
        <v>21000</v>
      </c>
      <c r="I641">
        <v>2110</v>
      </c>
      <c r="K641" s="7">
        <f t="shared" si="124"/>
        <v>78.343</v>
      </c>
      <c r="L641" s="13">
        <f t="shared" si="125"/>
        <v>543.75</v>
      </c>
      <c r="M641" s="8">
        <f t="shared" si="126"/>
        <v>0</v>
      </c>
      <c r="N641" s="9">
        <f t="shared" si="127"/>
        <v>16.451999999999998</v>
      </c>
      <c r="O641" s="9"/>
      <c r="P641" s="7">
        <f t="shared" si="128"/>
        <v>5.4087</v>
      </c>
      <c r="Q641" s="9">
        <f t="shared" si="129"/>
        <v>592.41</v>
      </c>
      <c r="R641" s="9">
        <f t="shared" si="130"/>
        <v>43.930200000000006</v>
      </c>
      <c r="T641" s="10">
        <f t="shared" si="131"/>
        <v>638.545</v>
      </c>
      <c r="U641" s="10">
        <f t="shared" si="132"/>
        <v>641.7488999999999</v>
      </c>
      <c r="V641" s="11">
        <f t="shared" si="133"/>
        <v>-0.25024722839029195</v>
      </c>
      <c r="X641" s="11">
        <f t="shared" si="134"/>
        <v>0.4785857625686524</v>
      </c>
      <c r="Y641">
        <f t="shared" si="135"/>
        <v>0.6407209429376184</v>
      </c>
      <c r="Z641">
        <v>6654</v>
      </c>
      <c r="AA641" t="s">
        <v>674</v>
      </c>
    </row>
    <row r="642" spans="1:27" ht="12.75">
      <c r="A642" t="s">
        <v>709</v>
      </c>
      <c r="B642">
        <v>138</v>
      </c>
      <c r="C642">
        <v>5418</v>
      </c>
      <c r="E642">
        <v>23</v>
      </c>
      <c r="F642">
        <v>598</v>
      </c>
      <c r="H642">
        <v>6790</v>
      </c>
      <c r="I642">
        <v>1600</v>
      </c>
      <c r="K642" s="7">
        <f t="shared" si="124"/>
        <v>6.8862</v>
      </c>
      <c r="L642" s="13">
        <f t="shared" si="125"/>
        <v>235.683</v>
      </c>
      <c r="M642" s="8">
        <f t="shared" si="126"/>
        <v>0</v>
      </c>
      <c r="N642" s="9">
        <f t="shared" si="127"/>
        <v>1.89198</v>
      </c>
      <c r="O642" s="9"/>
      <c r="P642" s="7">
        <f t="shared" si="128"/>
        <v>9.801219999999999</v>
      </c>
      <c r="Q642" s="9">
        <f t="shared" si="129"/>
        <v>191.5459</v>
      </c>
      <c r="R642" s="9">
        <f t="shared" si="130"/>
        <v>33.312000000000005</v>
      </c>
      <c r="T642" s="10">
        <f t="shared" si="131"/>
        <v>244.46117999999998</v>
      </c>
      <c r="U642" s="10">
        <f t="shared" si="132"/>
        <v>234.65912</v>
      </c>
      <c r="V642" s="11">
        <f t="shared" si="133"/>
        <v>2.045845271010221</v>
      </c>
      <c r="X642" s="11">
        <f t="shared" si="134"/>
        <v>0.5516550963663741</v>
      </c>
      <c r="Y642">
        <f t="shared" si="135"/>
        <v>0.17130617788856214</v>
      </c>
      <c r="Z642">
        <v>6943</v>
      </c>
      <c r="AA642" t="s">
        <v>674</v>
      </c>
    </row>
    <row r="643" spans="1:27" ht="12.75">
      <c r="A643" t="s">
        <v>710</v>
      </c>
      <c r="B643">
        <v>5631.24</v>
      </c>
      <c r="C643">
        <v>112628</v>
      </c>
      <c r="D643">
        <v>860.156</v>
      </c>
      <c r="E643">
        <v>595.473</v>
      </c>
      <c r="F643">
        <v>111645</v>
      </c>
      <c r="H643">
        <v>251362</v>
      </c>
      <c r="I643">
        <v>3938</v>
      </c>
      <c r="K643" s="7">
        <f t="shared" si="124"/>
        <v>280.998876</v>
      </c>
      <c r="L643" s="13">
        <f t="shared" si="125"/>
        <v>4899.317999999999</v>
      </c>
      <c r="M643" s="8">
        <f t="shared" si="126"/>
        <v>21.997749475730142</v>
      </c>
      <c r="N643" s="9">
        <f t="shared" si="127"/>
        <v>48.98360898</v>
      </c>
      <c r="O643" s="9"/>
      <c r="P643" s="7">
        <f t="shared" si="128"/>
        <v>1829.8615499999999</v>
      </c>
      <c r="Q643" s="9">
        <f t="shared" si="129"/>
        <v>7090.92202</v>
      </c>
      <c r="R643" s="9">
        <f t="shared" si="130"/>
        <v>81.98916000000001</v>
      </c>
      <c r="T643" s="10">
        <f t="shared" si="131"/>
        <v>5251.2982344557295</v>
      </c>
      <c r="U643" s="10">
        <f t="shared" si="132"/>
        <v>9002.772729999999</v>
      </c>
      <c r="V643" s="11">
        <f t="shared" si="133"/>
        <v>-26.318618062860992</v>
      </c>
      <c r="X643" s="11">
        <f t="shared" si="134"/>
        <v>0.4086088345043821</v>
      </c>
      <c r="Y643">
        <f t="shared" si="135"/>
        <v>0.7741271009824687</v>
      </c>
      <c r="Z643">
        <v>7435</v>
      </c>
      <c r="AA643" t="s">
        <v>674</v>
      </c>
    </row>
    <row r="644" spans="1:27" ht="12.75">
      <c r="A644" t="s">
        <v>711</v>
      </c>
      <c r="B644">
        <v>19</v>
      </c>
      <c r="C644">
        <v>1660</v>
      </c>
      <c r="E644">
        <v>12</v>
      </c>
      <c r="F644">
        <v>1145</v>
      </c>
      <c r="G644">
        <v>197</v>
      </c>
      <c r="H644">
        <v>188</v>
      </c>
      <c r="I644">
        <v>2090</v>
      </c>
      <c r="K644" s="7">
        <f t="shared" si="124"/>
        <v>0.9480999999999999</v>
      </c>
      <c r="L644" s="13">
        <f t="shared" si="125"/>
        <v>72.21</v>
      </c>
      <c r="M644" s="8">
        <f t="shared" si="126"/>
        <v>0</v>
      </c>
      <c r="N644" s="9">
        <f t="shared" si="127"/>
        <v>0.98712</v>
      </c>
      <c r="O644" s="9"/>
      <c r="P644" s="7">
        <f t="shared" si="128"/>
        <v>18.76655</v>
      </c>
      <c r="Q644" s="9">
        <f t="shared" si="129"/>
        <v>5.3034799999999995</v>
      </c>
      <c r="R644" s="9">
        <f t="shared" si="130"/>
        <v>43.5138</v>
      </c>
      <c r="T644" s="10">
        <f t="shared" si="131"/>
        <v>74.14522</v>
      </c>
      <c r="U644" s="10">
        <f t="shared" si="132"/>
        <v>67.58383</v>
      </c>
      <c r="V644" s="11">
        <f t="shared" si="133"/>
        <v>4.629530784267579</v>
      </c>
      <c r="X644" s="11">
        <f t="shared" si="134"/>
        <v>0.9315799006830813</v>
      </c>
      <c r="Y644">
        <f t="shared" si="135"/>
        <v>0.021323875048074866</v>
      </c>
      <c r="Z644">
        <v>7561</v>
      </c>
      <c r="AA644" t="s">
        <v>674</v>
      </c>
    </row>
    <row r="645" spans="1:27" ht="12.75">
      <c r="A645" t="s">
        <v>712</v>
      </c>
      <c r="B645">
        <v>24</v>
      </c>
      <c r="C645">
        <v>2584</v>
      </c>
      <c r="D645">
        <v>23</v>
      </c>
      <c r="E645">
        <v>9</v>
      </c>
      <c r="F645">
        <v>878</v>
      </c>
      <c r="H645">
        <v>3300</v>
      </c>
      <c r="I645">
        <v>380</v>
      </c>
      <c r="K645" s="7">
        <f t="shared" si="124"/>
        <v>1.1976</v>
      </c>
      <c r="L645" s="13">
        <f t="shared" si="125"/>
        <v>112.404</v>
      </c>
      <c r="M645" s="8">
        <f t="shared" si="126"/>
        <v>0.5882052068947881</v>
      </c>
      <c r="N645" s="9">
        <f t="shared" si="127"/>
        <v>0.74034</v>
      </c>
      <c r="O645" s="9"/>
      <c r="P645" s="7">
        <f t="shared" si="128"/>
        <v>14.390419999999999</v>
      </c>
      <c r="Q645" s="9">
        <f t="shared" si="129"/>
        <v>93.093</v>
      </c>
      <c r="R645" s="9">
        <f t="shared" si="130"/>
        <v>7.911600000000001</v>
      </c>
      <c r="T645" s="10">
        <f t="shared" si="131"/>
        <v>114.93014520689478</v>
      </c>
      <c r="U645" s="10">
        <f t="shared" si="132"/>
        <v>115.39502</v>
      </c>
      <c r="V645" s="11">
        <f t="shared" si="133"/>
        <v>-0.20183412988660612</v>
      </c>
      <c r="X645" s="11">
        <f t="shared" si="134"/>
        <v>0.546986087388137</v>
      </c>
      <c r="Y645">
        <f t="shared" si="135"/>
        <v>0.13147147938348042</v>
      </c>
      <c r="Z645">
        <v>10365</v>
      </c>
      <c r="AA645" t="s">
        <v>674</v>
      </c>
    </row>
    <row r="646" spans="1:27" ht="12.75">
      <c r="A646" t="s">
        <v>713</v>
      </c>
      <c r="B646">
        <v>20</v>
      </c>
      <c r="C646">
        <v>739</v>
      </c>
      <c r="D646">
        <v>6</v>
      </c>
      <c r="E646">
        <v>5</v>
      </c>
      <c r="F646">
        <v>1086</v>
      </c>
      <c r="G646">
        <v>396</v>
      </c>
      <c r="H646">
        <v>40</v>
      </c>
      <c r="I646">
        <v>75</v>
      </c>
      <c r="K646" s="7">
        <f t="shared" si="124"/>
        <v>0.998</v>
      </c>
      <c r="L646" s="13">
        <f t="shared" si="125"/>
        <v>32.146499999999996</v>
      </c>
      <c r="M646" s="8">
        <f t="shared" si="126"/>
        <v>0.15344483658124908</v>
      </c>
      <c r="N646" s="9">
        <f t="shared" si="127"/>
        <v>0.4113</v>
      </c>
      <c r="O646" s="9"/>
      <c r="P646" s="7">
        <f t="shared" si="128"/>
        <v>17.799539999999997</v>
      </c>
      <c r="Q646" s="9">
        <f t="shared" si="129"/>
        <v>1.1284</v>
      </c>
      <c r="R646" s="9">
        <f t="shared" si="130"/>
        <v>1.5615</v>
      </c>
      <c r="T646" s="10">
        <f t="shared" si="131"/>
        <v>33.70924483658124</v>
      </c>
      <c r="U646" s="10">
        <f t="shared" si="132"/>
        <v>20.489439999999995</v>
      </c>
      <c r="V646" s="11">
        <f t="shared" si="133"/>
        <v>24.391375688250243</v>
      </c>
      <c r="X646" s="11">
        <f t="shared" si="134"/>
        <v>0.9660885532338189</v>
      </c>
      <c r="Y646">
        <f t="shared" si="135"/>
        <v>0.3899199062316859</v>
      </c>
      <c r="Z646">
        <v>1600</v>
      </c>
      <c r="AA646" t="s">
        <v>674</v>
      </c>
    </row>
    <row r="647" spans="1:27" ht="12.75">
      <c r="A647" t="s">
        <v>676</v>
      </c>
      <c r="B647">
        <v>40</v>
      </c>
      <c r="C647">
        <v>2151</v>
      </c>
      <c r="E647">
        <v>28</v>
      </c>
      <c r="F647">
        <v>519</v>
      </c>
      <c r="H647">
        <v>3000</v>
      </c>
      <c r="I647">
        <v>419</v>
      </c>
      <c r="K647" s="7">
        <f t="shared" si="124"/>
        <v>1.996</v>
      </c>
      <c r="L647" s="13">
        <f t="shared" si="125"/>
        <v>93.5685</v>
      </c>
      <c r="M647" s="8">
        <f t="shared" si="126"/>
        <v>0</v>
      </c>
      <c r="N647" s="9">
        <f t="shared" si="127"/>
        <v>2.30328</v>
      </c>
      <c r="O647" s="9"/>
      <c r="P647" s="7">
        <f t="shared" si="128"/>
        <v>8.506409999999999</v>
      </c>
      <c r="Q647" s="9">
        <f t="shared" si="129"/>
        <v>84.63</v>
      </c>
      <c r="R647" s="9">
        <f t="shared" si="130"/>
        <v>8.72358</v>
      </c>
      <c r="T647" s="10">
        <f t="shared" si="131"/>
        <v>97.86778</v>
      </c>
      <c r="U647" s="10">
        <f t="shared" si="132"/>
        <v>101.85999</v>
      </c>
      <c r="V647" s="11">
        <f t="shared" si="133"/>
        <v>-1.9988257016037378</v>
      </c>
      <c r="X647" s="11">
        <f t="shared" si="134"/>
        <v>0.5250801774425711</v>
      </c>
      <c r="Y647">
        <f t="shared" si="135"/>
        <v>0.18620132505191433</v>
      </c>
      <c r="Z647">
        <v>1782</v>
      </c>
      <c r="AA647" t="s">
        <v>674</v>
      </c>
    </row>
    <row r="648" spans="1:27" ht="12.75">
      <c r="A648" t="s">
        <v>714</v>
      </c>
      <c r="B648">
        <v>64.58</v>
      </c>
      <c r="C648">
        <v>1632.66</v>
      </c>
      <c r="D648">
        <v>22.2</v>
      </c>
      <c r="E648">
        <v>29.26</v>
      </c>
      <c r="F648">
        <v>393.51</v>
      </c>
      <c r="G648">
        <v>48.43</v>
      </c>
      <c r="H648">
        <v>2289.42</v>
      </c>
      <c r="I648">
        <v>221.98</v>
      </c>
      <c r="K648" s="7">
        <f t="shared" si="124"/>
        <v>3.222542</v>
      </c>
      <c r="L648" s="13">
        <f t="shared" si="125"/>
        <v>71.02071</v>
      </c>
      <c r="M648" s="8">
        <f t="shared" si="126"/>
        <v>0.5677458953506215</v>
      </c>
      <c r="N648" s="9">
        <f t="shared" si="127"/>
        <v>2.4069276</v>
      </c>
      <c r="O648" s="9"/>
      <c r="P648" s="7">
        <f t="shared" si="128"/>
        <v>6.4496288999999996</v>
      </c>
      <c r="Q648" s="9">
        <f t="shared" si="129"/>
        <v>64.5845382</v>
      </c>
      <c r="R648" s="9">
        <f t="shared" si="130"/>
        <v>4.6216236</v>
      </c>
      <c r="T648" s="10">
        <f t="shared" si="131"/>
        <v>77.21792549535063</v>
      </c>
      <c r="U648" s="10">
        <f t="shared" si="132"/>
        <v>75.6557907</v>
      </c>
      <c r="V648" s="11">
        <f t="shared" si="133"/>
        <v>1.0218465503608525</v>
      </c>
      <c r="X648" s="11">
        <f t="shared" si="134"/>
        <v>0.5237312784181755</v>
      </c>
      <c r="Y648">
        <f t="shared" si="135"/>
        <v>0.4108202407149589</v>
      </c>
      <c r="Z648">
        <v>2875</v>
      </c>
      <c r="AA648" t="s">
        <v>674</v>
      </c>
    </row>
    <row r="649" spans="1:27" ht="12.75">
      <c r="A649" t="s">
        <v>715</v>
      </c>
      <c r="B649">
        <v>1020</v>
      </c>
      <c r="C649">
        <v>667</v>
      </c>
      <c r="E649">
        <v>36</v>
      </c>
      <c r="F649">
        <v>144</v>
      </c>
      <c r="H649">
        <v>12100</v>
      </c>
      <c r="I649">
        <v>25</v>
      </c>
      <c r="K649" s="7">
        <f t="shared" si="124"/>
        <v>50.898</v>
      </c>
      <c r="L649" s="13">
        <f t="shared" si="125"/>
        <v>29.014499999999998</v>
      </c>
      <c r="M649" s="8">
        <f t="shared" si="126"/>
        <v>0</v>
      </c>
      <c r="N649" s="9">
        <f t="shared" si="127"/>
        <v>2.96136</v>
      </c>
      <c r="O649" s="9"/>
      <c r="P649" s="7">
        <f t="shared" si="128"/>
        <v>2.3601599999999996</v>
      </c>
      <c r="Q649" s="9">
        <f t="shared" si="129"/>
        <v>341.341</v>
      </c>
      <c r="R649" s="9">
        <f t="shared" si="130"/>
        <v>0.5205000000000001</v>
      </c>
      <c r="T649" s="10">
        <f t="shared" si="131"/>
        <v>82.87386</v>
      </c>
      <c r="U649" s="10">
        <f t="shared" si="132"/>
        <v>344.22166000000004</v>
      </c>
      <c r="V649" s="11">
        <f t="shared" si="133"/>
        <v>-61.191885131457255</v>
      </c>
      <c r="X649" s="11">
        <f t="shared" si="134"/>
        <v>0.07834229544316204</v>
      </c>
      <c r="Y649">
        <f t="shared" si="135"/>
        <v>0.989877184281922</v>
      </c>
      <c r="Z649">
        <v>2160</v>
      </c>
      <c r="AA649" t="s">
        <v>716</v>
      </c>
    </row>
    <row r="650" spans="1:27" ht="12.75">
      <c r="A650" t="s">
        <v>717</v>
      </c>
      <c r="B650">
        <v>636</v>
      </c>
      <c r="C650">
        <v>10838</v>
      </c>
      <c r="E650">
        <v>86</v>
      </c>
      <c r="F650">
        <v>1015</v>
      </c>
      <c r="H650">
        <v>17200</v>
      </c>
      <c r="I650">
        <v>412</v>
      </c>
      <c r="K650" s="7">
        <f t="shared" si="124"/>
        <v>31.7364</v>
      </c>
      <c r="L650" s="13">
        <f t="shared" si="125"/>
        <v>471.453</v>
      </c>
      <c r="M650" s="8">
        <f t="shared" si="126"/>
        <v>0</v>
      </c>
      <c r="N650" s="9">
        <f t="shared" si="127"/>
        <v>7.07436</v>
      </c>
      <c r="O650" s="9"/>
      <c r="P650" s="7">
        <f t="shared" si="128"/>
        <v>16.635849999999998</v>
      </c>
      <c r="Q650" s="9">
        <f t="shared" si="129"/>
        <v>485.212</v>
      </c>
      <c r="R650" s="9">
        <f t="shared" si="130"/>
        <v>8.57784</v>
      </c>
      <c r="T650" s="10">
        <f t="shared" si="131"/>
        <v>510.26376</v>
      </c>
      <c r="U650" s="10">
        <f t="shared" si="132"/>
        <v>510.42569</v>
      </c>
      <c r="V650" s="11">
        <f t="shared" si="133"/>
        <v>-0.015864766702544435</v>
      </c>
      <c r="X650" s="11">
        <f t="shared" si="134"/>
        <v>0.49280887248932487</v>
      </c>
      <c r="Y650">
        <f t="shared" si="135"/>
        <v>0.7872255560318141</v>
      </c>
      <c r="Z650">
        <v>7134</v>
      </c>
      <c r="AA650" t="s">
        <v>718</v>
      </c>
    </row>
    <row r="651" spans="1:27" ht="12.75">
      <c r="A651">
        <v>3003908180</v>
      </c>
      <c r="B651">
        <v>320</v>
      </c>
      <c r="C651">
        <v>10688</v>
      </c>
      <c r="E651">
        <v>24</v>
      </c>
      <c r="F651">
        <v>2757</v>
      </c>
      <c r="G651">
        <v>264</v>
      </c>
      <c r="H651">
        <v>15062</v>
      </c>
      <c r="I651">
        <v>200</v>
      </c>
      <c r="K651" s="7">
        <f t="shared" si="124"/>
        <v>15.968</v>
      </c>
      <c r="L651" s="13">
        <f t="shared" si="125"/>
        <v>464.92799999999994</v>
      </c>
      <c r="M651" s="8">
        <f t="shared" si="126"/>
        <v>0</v>
      </c>
      <c r="N651" s="9">
        <f t="shared" si="127"/>
        <v>1.97424</v>
      </c>
      <c r="O651" s="9"/>
      <c r="P651" s="7">
        <f t="shared" si="128"/>
        <v>45.18722999999999</v>
      </c>
      <c r="Q651" s="9">
        <f t="shared" si="129"/>
        <v>424.89902</v>
      </c>
      <c r="R651" s="9">
        <f t="shared" si="130"/>
        <v>4.164000000000001</v>
      </c>
      <c r="T651" s="10">
        <f t="shared" si="131"/>
        <v>482.87023999999997</v>
      </c>
      <c r="U651" s="10">
        <f t="shared" si="132"/>
        <v>474.25025</v>
      </c>
      <c r="V651" s="11">
        <f t="shared" si="133"/>
        <v>0.9006170163591392</v>
      </c>
      <c r="X651" s="11">
        <f t="shared" si="134"/>
        <v>0.5224925626556046</v>
      </c>
      <c r="Y651">
        <f t="shared" si="135"/>
        <v>0.7931651102722034</v>
      </c>
      <c r="Z651">
        <v>3815</v>
      </c>
      <c r="AA651" t="s">
        <v>718</v>
      </c>
    </row>
    <row r="652" spans="1:27" ht="12.75">
      <c r="A652" t="s">
        <v>719</v>
      </c>
      <c r="B652">
        <v>29.23</v>
      </c>
      <c r="C652">
        <v>1934.35</v>
      </c>
      <c r="E652">
        <v>6.05</v>
      </c>
      <c r="F652">
        <v>1901.09</v>
      </c>
      <c r="G652">
        <v>411.26</v>
      </c>
      <c r="H652">
        <v>1286.21</v>
      </c>
      <c r="I652">
        <v>237.89</v>
      </c>
      <c r="K652" s="7">
        <f t="shared" si="124"/>
        <v>1.458577</v>
      </c>
      <c r="L652" s="13">
        <f t="shared" si="125"/>
        <v>84.14422499999999</v>
      </c>
      <c r="M652" s="8">
        <f t="shared" si="126"/>
        <v>0</v>
      </c>
      <c r="N652" s="9">
        <f t="shared" si="127"/>
        <v>0.497673</v>
      </c>
      <c r="O652" s="9"/>
      <c r="P652" s="7">
        <f t="shared" si="128"/>
        <v>31.158865099999996</v>
      </c>
      <c r="Q652" s="9">
        <f t="shared" si="129"/>
        <v>36.2839841</v>
      </c>
      <c r="R652" s="9">
        <f t="shared" si="130"/>
        <v>4.9528698</v>
      </c>
      <c r="T652" s="10">
        <f t="shared" si="131"/>
        <v>86.100475</v>
      </c>
      <c r="U652" s="10">
        <f t="shared" si="132"/>
        <v>72.395719</v>
      </c>
      <c r="V652" s="11">
        <f t="shared" si="133"/>
        <v>8.646741384843603</v>
      </c>
      <c r="X652" s="11">
        <f t="shared" si="134"/>
        <v>0.6987085968382137</v>
      </c>
      <c r="Y652">
        <f t="shared" si="135"/>
        <v>0.22749576585428424</v>
      </c>
      <c r="Z652">
        <v>4437</v>
      </c>
      <c r="AA652" t="s">
        <v>720</v>
      </c>
    </row>
    <row r="653" spans="1:27" ht="12.75">
      <c r="A653" t="s">
        <v>721</v>
      </c>
      <c r="B653">
        <v>1027</v>
      </c>
      <c r="C653">
        <v>28034</v>
      </c>
      <c r="D653">
        <v>360</v>
      </c>
      <c r="E653">
        <v>112</v>
      </c>
      <c r="F653">
        <v>610</v>
      </c>
      <c r="H653">
        <v>43000</v>
      </c>
      <c r="I653">
        <v>3200</v>
      </c>
      <c r="K653" s="7">
        <f t="shared" si="124"/>
        <v>51.2473</v>
      </c>
      <c r="L653" s="13">
        <f t="shared" si="125"/>
        <v>1219.4789999999998</v>
      </c>
      <c r="M653" s="8">
        <f t="shared" si="126"/>
        <v>9.206690194874945</v>
      </c>
      <c r="N653" s="9">
        <f t="shared" si="127"/>
        <v>9.21312</v>
      </c>
      <c r="O653" s="9"/>
      <c r="P653" s="7">
        <f t="shared" si="128"/>
        <v>9.9979</v>
      </c>
      <c r="Q653" s="9">
        <f t="shared" si="129"/>
        <v>1213.03</v>
      </c>
      <c r="R653" s="9">
        <f t="shared" si="130"/>
        <v>66.62400000000001</v>
      </c>
      <c r="T653" s="10">
        <f t="shared" si="131"/>
        <v>1289.1461101948746</v>
      </c>
      <c r="U653" s="10">
        <f t="shared" si="132"/>
        <v>1289.6519</v>
      </c>
      <c r="V653" s="11">
        <f t="shared" si="133"/>
        <v>-0.01961339364796695</v>
      </c>
      <c r="X653" s="11">
        <f t="shared" si="134"/>
        <v>0.5013255860512745</v>
      </c>
      <c r="Y653">
        <f t="shared" si="135"/>
        <v>0.434773350255745</v>
      </c>
      <c r="Z653">
        <v>12448</v>
      </c>
      <c r="AA653" t="s">
        <v>720</v>
      </c>
    </row>
    <row r="654" spans="1:27" ht="12.75">
      <c r="A654" t="s">
        <v>722</v>
      </c>
      <c r="B654">
        <v>6</v>
      </c>
      <c r="C654">
        <v>1906</v>
      </c>
      <c r="D654">
        <v>23</v>
      </c>
      <c r="E654">
        <v>1</v>
      </c>
      <c r="F654">
        <v>354</v>
      </c>
      <c r="H654">
        <v>2400</v>
      </c>
      <c r="I654">
        <v>500</v>
      </c>
      <c r="K654" s="7">
        <f t="shared" si="124"/>
        <v>0.2994</v>
      </c>
      <c r="L654" s="13">
        <f t="shared" si="125"/>
        <v>82.911</v>
      </c>
      <c r="M654" s="8">
        <f t="shared" si="126"/>
        <v>0.5882052068947881</v>
      </c>
      <c r="N654" s="9">
        <f t="shared" si="127"/>
        <v>0.08226</v>
      </c>
      <c r="O654" s="9"/>
      <c r="P654" s="7">
        <f t="shared" si="128"/>
        <v>5.802059999999999</v>
      </c>
      <c r="Q654" s="9">
        <f t="shared" si="129"/>
        <v>67.704</v>
      </c>
      <c r="R654" s="9">
        <f t="shared" si="130"/>
        <v>10.41</v>
      </c>
      <c r="T654" s="10">
        <f t="shared" si="131"/>
        <v>83.8808652068948</v>
      </c>
      <c r="U654" s="10">
        <f t="shared" si="132"/>
        <v>83.91605999999999</v>
      </c>
      <c r="V654" s="11">
        <f t="shared" si="133"/>
        <v>-0.020974635299064983</v>
      </c>
      <c r="X654" s="11">
        <f t="shared" si="134"/>
        <v>0.5504830196195598</v>
      </c>
      <c r="Y654">
        <f t="shared" si="135"/>
        <v>0.027956748277214408</v>
      </c>
      <c r="Z654">
        <v>1260</v>
      </c>
      <c r="AA654" t="s">
        <v>723</v>
      </c>
    </row>
    <row r="655" spans="1:27" ht="12.75">
      <c r="A655" t="s">
        <v>724</v>
      </c>
      <c r="B655">
        <v>9</v>
      </c>
      <c r="C655">
        <v>391</v>
      </c>
      <c r="D655">
        <v>5</v>
      </c>
      <c r="E655">
        <v>5</v>
      </c>
      <c r="F655">
        <v>390</v>
      </c>
      <c r="H655">
        <v>14</v>
      </c>
      <c r="I655">
        <v>538</v>
      </c>
      <c r="K655" s="7">
        <f t="shared" si="124"/>
        <v>0.4491</v>
      </c>
      <c r="L655" s="13">
        <f t="shared" si="125"/>
        <v>17.008499999999998</v>
      </c>
      <c r="M655" s="8">
        <f t="shared" si="126"/>
        <v>0.12787069715104088</v>
      </c>
      <c r="N655" s="9">
        <f t="shared" si="127"/>
        <v>0.4113</v>
      </c>
      <c r="O655" s="9"/>
      <c r="P655" s="7">
        <f t="shared" si="128"/>
        <v>6.392099999999999</v>
      </c>
      <c r="Q655" s="9">
        <f t="shared" si="129"/>
        <v>0.39493999999999996</v>
      </c>
      <c r="R655" s="9">
        <f t="shared" si="130"/>
        <v>11.201160000000002</v>
      </c>
      <c r="T655" s="10">
        <f t="shared" si="131"/>
        <v>17.996770697151042</v>
      </c>
      <c r="U655" s="10">
        <f t="shared" si="132"/>
        <v>17.9882</v>
      </c>
      <c r="V655" s="11">
        <f t="shared" si="133"/>
        <v>0.02381743540428075</v>
      </c>
      <c r="X655" s="11">
        <f t="shared" si="134"/>
        <v>0.9773067853252002</v>
      </c>
      <c r="Y655">
        <f t="shared" si="135"/>
        <v>0.03854849591339592</v>
      </c>
      <c r="Z655">
        <v>2679</v>
      </c>
      <c r="AA655" t="s">
        <v>723</v>
      </c>
    </row>
    <row r="656" spans="1:27" ht="12.75">
      <c r="A656" t="s">
        <v>725</v>
      </c>
      <c r="B656">
        <v>184.5</v>
      </c>
      <c r="C656">
        <v>12757.15</v>
      </c>
      <c r="E656">
        <v>53.3</v>
      </c>
      <c r="F656">
        <v>1360.18</v>
      </c>
      <c r="H656">
        <v>18537.13</v>
      </c>
      <c r="I656">
        <v>1099.83</v>
      </c>
      <c r="K656" s="7">
        <f t="shared" si="124"/>
        <v>9.20655</v>
      </c>
      <c r="L656" s="13">
        <f t="shared" si="125"/>
        <v>554.936025</v>
      </c>
      <c r="M656" s="8">
        <f t="shared" si="126"/>
        <v>0</v>
      </c>
      <c r="N656" s="9">
        <f t="shared" si="127"/>
        <v>4.3844579999999995</v>
      </c>
      <c r="O656" s="9"/>
      <c r="P656" s="7">
        <f t="shared" si="128"/>
        <v>22.2933502</v>
      </c>
      <c r="Q656" s="9">
        <f t="shared" si="129"/>
        <v>522.9324373000001</v>
      </c>
      <c r="R656" s="9">
        <f t="shared" si="130"/>
        <v>22.8984606</v>
      </c>
      <c r="T656" s="10">
        <f t="shared" si="131"/>
        <v>568.527033</v>
      </c>
      <c r="U656" s="10">
        <f t="shared" si="132"/>
        <v>568.1242481</v>
      </c>
      <c r="V656" s="11">
        <f t="shared" si="133"/>
        <v>0.035436101352924874</v>
      </c>
      <c r="X656" s="11">
        <f t="shared" si="134"/>
        <v>0.5148457760939166</v>
      </c>
      <c r="Y656">
        <f t="shared" si="135"/>
        <v>0.2867636492853237</v>
      </c>
      <c r="Z656">
        <v>3396</v>
      </c>
      <c r="AA656" t="s">
        <v>723</v>
      </c>
    </row>
    <row r="657" spans="1:27" ht="12.75">
      <c r="A657" t="s">
        <v>726</v>
      </c>
      <c r="B657">
        <v>124</v>
      </c>
      <c r="C657">
        <v>321.77</v>
      </c>
      <c r="E657">
        <v>2.4</v>
      </c>
      <c r="F657">
        <v>231</v>
      </c>
      <c r="H657">
        <v>8</v>
      </c>
      <c r="I657">
        <v>786</v>
      </c>
      <c r="K657" s="7">
        <f t="shared" si="124"/>
        <v>6.1876</v>
      </c>
      <c r="L657" s="13">
        <f t="shared" si="125"/>
        <v>13.996994999999998</v>
      </c>
      <c r="M657" s="8">
        <f t="shared" si="126"/>
        <v>0</v>
      </c>
      <c r="N657" s="9">
        <f t="shared" si="127"/>
        <v>0.197424</v>
      </c>
      <c r="O657" s="9"/>
      <c r="P657" s="7">
        <f t="shared" si="128"/>
        <v>3.7860899999999997</v>
      </c>
      <c r="Q657" s="9">
        <f t="shared" si="129"/>
        <v>0.22568</v>
      </c>
      <c r="R657" s="9">
        <f t="shared" si="130"/>
        <v>16.364520000000002</v>
      </c>
      <c r="T657" s="10">
        <f t="shared" si="131"/>
        <v>20.382019</v>
      </c>
      <c r="U657" s="10">
        <f t="shared" si="132"/>
        <v>20.37629</v>
      </c>
      <c r="V657" s="11">
        <f t="shared" si="133"/>
        <v>0.014056029655201748</v>
      </c>
      <c r="X657" s="11">
        <f t="shared" si="134"/>
        <v>0.9841323801605535</v>
      </c>
      <c r="Y657">
        <f t="shared" si="135"/>
        <v>0.27436888416698735</v>
      </c>
      <c r="Z657">
        <v>4600</v>
      </c>
      <c r="AA657" t="s">
        <v>723</v>
      </c>
    </row>
    <row r="658" spans="1:27" ht="12.75">
      <c r="A658" t="s">
        <v>727</v>
      </c>
      <c r="B658">
        <v>33</v>
      </c>
      <c r="C658">
        <v>1711</v>
      </c>
      <c r="D658">
        <v>19</v>
      </c>
      <c r="E658">
        <v>10</v>
      </c>
      <c r="F658">
        <v>488</v>
      </c>
      <c r="G658">
        <v>36</v>
      </c>
      <c r="H658">
        <v>500</v>
      </c>
      <c r="I658">
        <v>2600</v>
      </c>
      <c r="K658" s="7">
        <f t="shared" si="124"/>
        <v>1.6467</v>
      </c>
      <c r="L658" s="13">
        <f t="shared" si="125"/>
        <v>74.4285</v>
      </c>
      <c r="M658" s="8">
        <f t="shared" si="126"/>
        <v>0.4859086491739554</v>
      </c>
      <c r="N658" s="9">
        <f t="shared" si="127"/>
        <v>0.8226</v>
      </c>
      <c r="O658" s="9"/>
      <c r="P658" s="7">
        <f t="shared" si="128"/>
        <v>7.998319999999999</v>
      </c>
      <c r="Q658" s="9">
        <f t="shared" si="129"/>
        <v>14.104999999999999</v>
      </c>
      <c r="R658" s="9">
        <f t="shared" si="130"/>
        <v>54.132000000000005</v>
      </c>
      <c r="T658" s="10">
        <f t="shared" si="131"/>
        <v>77.38370864917394</v>
      </c>
      <c r="U658" s="10">
        <f t="shared" si="132"/>
        <v>76.23532</v>
      </c>
      <c r="V658" s="11">
        <f t="shared" si="133"/>
        <v>0.7475562495558805</v>
      </c>
      <c r="X658" s="11">
        <f t="shared" si="134"/>
        <v>0.8406817758249702</v>
      </c>
      <c r="Y658">
        <f t="shared" si="135"/>
        <v>0.029522021847049138</v>
      </c>
      <c r="Z658">
        <v>4830</v>
      </c>
      <c r="AA658" t="s">
        <v>723</v>
      </c>
    </row>
    <row r="659" spans="1:27" ht="12.75">
      <c r="A659" t="s">
        <v>728</v>
      </c>
      <c r="B659">
        <v>315</v>
      </c>
      <c r="C659">
        <v>4842</v>
      </c>
      <c r="D659">
        <v>90</v>
      </c>
      <c r="E659">
        <v>34</v>
      </c>
      <c r="F659">
        <v>695</v>
      </c>
      <c r="H659">
        <v>1350</v>
      </c>
      <c r="I659">
        <v>8748</v>
      </c>
      <c r="K659" s="7">
        <f t="shared" si="124"/>
        <v>15.7185</v>
      </c>
      <c r="L659" s="13">
        <f t="shared" si="125"/>
        <v>210.62699999999998</v>
      </c>
      <c r="M659" s="8">
        <f t="shared" si="126"/>
        <v>2.301672548718736</v>
      </c>
      <c r="N659" s="9">
        <f t="shared" si="127"/>
        <v>2.79684</v>
      </c>
      <c r="O659" s="9"/>
      <c r="P659" s="7">
        <f t="shared" si="128"/>
        <v>11.391049999999998</v>
      </c>
      <c r="Q659" s="9">
        <f t="shared" si="129"/>
        <v>38.0835</v>
      </c>
      <c r="R659" s="9">
        <f t="shared" si="130"/>
        <v>182.13336</v>
      </c>
      <c r="T659" s="10">
        <f t="shared" si="131"/>
        <v>231.44401254871872</v>
      </c>
      <c r="U659" s="10">
        <f t="shared" si="132"/>
        <v>231.60791</v>
      </c>
      <c r="V659" s="11">
        <f t="shared" si="133"/>
        <v>-0.0353950482224901</v>
      </c>
      <c r="X659" s="11">
        <f t="shared" si="134"/>
        <v>0.8468761873744776</v>
      </c>
      <c r="Y659">
        <f t="shared" si="135"/>
        <v>0.07944580354210468</v>
      </c>
      <c r="Z659">
        <v>4835</v>
      </c>
      <c r="AA659" t="s">
        <v>723</v>
      </c>
    </row>
    <row r="660" spans="1:27" ht="12.75">
      <c r="A660" t="s">
        <v>729</v>
      </c>
      <c r="B660">
        <v>37</v>
      </c>
      <c r="C660">
        <v>8088</v>
      </c>
      <c r="D660">
        <v>252</v>
      </c>
      <c r="E660">
        <v>17</v>
      </c>
      <c r="F660">
        <v>1635</v>
      </c>
      <c r="G660">
        <v>132</v>
      </c>
      <c r="H660">
        <v>9500</v>
      </c>
      <c r="I660">
        <v>3000</v>
      </c>
      <c r="K660" s="7">
        <f t="shared" si="124"/>
        <v>1.8463</v>
      </c>
      <c r="L660" s="13">
        <f t="shared" si="125"/>
        <v>351.828</v>
      </c>
      <c r="M660" s="8">
        <f t="shared" si="126"/>
        <v>6.44468313641246</v>
      </c>
      <c r="N660" s="9">
        <f t="shared" si="127"/>
        <v>1.39842</v>
      </c>
      <c r="O660" s="9"/>
      <c r="P660" s="7">
        <f t="shared" si="128"/>
        <v>26.797649999999997</v>
      </c>
      <c r="Q660" s="9">
        <f t="shared" si="129"/>
        <v>267.995</v>
      </c>
      <c r="R660" s="9">
        <f t="shared" si="130"/>
        <v>62.46000000000001</v>
      </c>
      <c r="T660" s="10">
        <f t="shared" si="131"/>
        <v>361.5174031364124</v>
      </c>
      <c r="U660" s="10">
        <f t="shared" si="132"/>
        <v>357.25265</v>
      </c>
      <c r="V660" s="11">
        <f t="shared" si="133"/>
        <v>0.5933404039028567</v>
      </c>
      <c r="X660" s="11">
        <f t="shared" si="134"/>
        <v>0.5676265643578893</v>
      </c>
      <c r="Y660">
        <f t="shared" si="135"/>
        <v>0.028711028312933567</v>
      </c>
      <c r="Z660">
        <v>5075</v>
      </c>
      <c r="AA660" t="s">
        <v>723</v>
      </c>
    </row>
    <row r="661" spans="1:27" ht="12.75">
      <c r="A661" t="s">
        <v>730</v>
      </c>
      <c r="B661">
        <v>944</v>
      </c>
      <c r="C661">
        <v>4575</v>
      </c>
      <c r="D661">
        <v>56</v>
      </c>
      <c r="E661">
        <v>135</v>
      </c>
      <c r="F661">
        <v>1061</v>
      </c>
      <c r="H661">
        <v>5350</v>
      </c>
      <c r="I661">
        <v>4345</v>
      </c>
      <c r="K661" s="7">
        <f t="shared" si="124"/>
        <v>47.1056</v>
      </c>
      <c r="L661" s="13">
        <f t="shared" si="125"/>
        <v>199.0125</v>
      </c>
      <c r="M661" s="8">
        <f t="shared" si="126"/>
        <v>1.432151808091658</v>
      </c>
      <c r="N661" s="9">
        <f t="shared" si="127"/>
        <v>11.1051</v>
      </c>
      <c r="O661" s="9"/>
      <c r="P661" s="7">
        <f t="shared" si="128"/>
        <v>17.389789999999998</v>
      </c>
      <c r="Q661" s="9">
        <f t="shared" si="129"/>
        <v>150.9235</v>
      </c>
      <c r="R661" s="9">
        <f t="shared" si="130"/>
        <v>90.4629</v>
      </c>
      <c r="T661" s="10">
        <f t="shared" si="131"/>
        <v>258.65535180809167</v>
      </c>
      <c r="U661" s="10">
        <f t="shared" si="132"/>
        <v>258.77619</v>
      </c>
      <c r="V661" s="11">
        <f t="shared" si="133"/>
        <v>-0.023353464592836264</v>
      </c>
      <c r="X661" s="11">
        <f t="shared" si="134"/>
        <v>0.5687111357505372</v>
      </c>
      <c r="Y661">
        <f t="shared" si="135"/>
        <v>0.34241559659369697</v>
      </c>
      <c r="Z661">
        <v>5420</v>
      </c>
      <c r="AA661" t="s">
        <v>723</v>
      </c>
    </row>
    <row r="662" spans="1:27" ht="12.75">
      <c r="A662" t="s">
        <v>731</v>
      </c>
      <c r="B662">
        <v>2143</v>
      </c>
      <c r="C662">
        <v>26198.68</v>
      </c>
      <c r="E662">
        <v>335.3</v>
      </c>
      <c r="F662">
        <v>682.16</v>
      </c>
      <c r="H662">
        <v>42225.84</v>
      </c>
      <c r="I662">
        <v>3507.52</v>
      </c>
      <c r="K662" s="7">
        <f t="shared" si="124"/>
        <v>106.9357</v>
      </c>
      <c r="L662" s="13">
        <f t="shared" si="125"/>
        <v>1139.64258</v>
      </c>
      <c r="M662" s="8">
        <f t="shared" si="126"/>
        <v>0</v>
      </c>
      <c r="N662" s="9">
        <f t="shared" si="127"/>
        <v>27.581778</v>
      </c>
      <c r="O662" s="9"/>
      <c r="P662" s="7">
        <f t="shared" si="128"/>
        <v>11.180602399999998</v>
      </c>
      <c r="Q662" s="9">
        <f t="shared" si="129"/>
        <v>1191.1909463999998</v>
      </c>
      <c r="R662" s="9">
        <f t="shared" si="130"/>
        <v>73.02656640000001</v>
      </c>
      <c r="T662" s="10">
        <f t="shared" si="131"/>
        <v>1274.160058</v>
      </c>
      <c r="U662" s="10">
        <f t="shared" si="132"/>
        <v>1275.3981152</v>
      </c>
      <c r="V662" s="11">
        <f t="shared" si="133"/>
        <v>-0.04855967645743293</v>
      </c>
      <c r="X662" s="11">
        <f t="shared" si="134"/>
        <v>0.48894207462348954</v>
      </c>
      <c r="Y662">
        <f t="shared" si="135"/>
        <v>0.594211787499471</v>
      </c>
      <c r="Z662">
        <v>5760</v>
      </c>
      <c r="AA662" t="s">
        <v>723</v>
      </c>
    </row>
    <row r="663" spans="1:27" ht="12.75">
      <c r="A663" t="s">
        <v>732</v>
      </c>
      <c r="B663">
        <v>222.9</v>
      </c>
      <c r="C663">
        <v>5793.68</v>
      </c>
      <c r="E663">
        <v>35.46</v>
      </c>
      <c r="F663">
        <v>1114.52</v>
      </c>
      <c r="H663">
        <v>8767.22</v>
      </c>
      <c r="I663">
        <v>34.45</v>
      </c>
      <c r="K663" s="7">
        <f t="shared" si="124"/>
        <v>11.12271</v>
      </c>
      <c r="L663" s="13">
        <f t="shared" si="125"/>
        <v>252.02508</v>
      </c>
      <c r="M663" s="8">
        <f t="shared" si="126"/>
        <v>0</v>
      </c>
      <c r="N663" s="9">
        <f t="shared" si="127"/>
        <v>2.9169396</v>
      </c>
      <c r="O663" s="9"/>
      <c r="P663" s="7">
        <f t="shared" si="128"/>
        <v>18.266982799999997</v>
      </c>
      <c r="Q663" s="9">
        <f t="shared" si="129"/>
        <v>247.32327619999998</v>
      </c>
      <c r="R663" s="9">
        <f t="shared" si="130"/>
        <v>0.7172490000000001</v>
      </c>
      <c r="T663" s="10">
        <f t="shared" si="131"/>
        <v>266.06472959999996</v>
      </c>
      <c r="U663" s="10">
        <f t="shared" si="132"/>
        <v>266.307508</v>
      </c>
      <c r="V663" s="11">
        <f t="shared" si="133"/>
        <v>-0.04560312932441693</v>
      </c>
      <c r="X663" s="11">
        <f t="shared" si="134"/>
        <v>0.5047079395993013</v>
      </c>
      <c r="Y663">
        <f t="shared" si="135"/>
        <v>0.9394213273880424</v>
      </c>
      <c r="Z663">
        <v>5939</v>
      </c>
      <c r="AA663" t="s">
        <v>723</v>
      </c>
    </row>
    <row r="664" spans="1:27" ht="12.75">
      <c r="A664" t="s">
        <v>732</v>
      </c>
      <c r="B664">
        <v>182.14</v>
      </c>
      <c r="C664">
        <v>4134.73</v>
      </c>
      <c r="E664">
        <v>32.38</v>
      </c>
      <c r="F664">
        <v>1692.91</v>
      </c>
      <c r="H664">
        <v>5785.03</v>
      </c>
      <c r="I664">
        <v>39.46</v>
      </c>
      <c r="K664" s="7">
        <f t="shared" si="124"/>
        <v>9.088785999999999</v>
      </c>
      <c r="L664" s="13">
        <f t="shared" si="125"/>
        <v>179.86075499999995</v>
      </c>
      <c r="M664" s="8">
        <f t="shared" si="126"/>
        <v>0</v>
      </c>
      <c r="N664" s="9">
        <f t="shared" si="127"/>
        <v>2.6635788000000002</v>
      </c>
      <c r="O664" s="9"/>
      <c r="P664" s="7">
        <f t="shared" si="128"/>
        <v>27.746794899999998</v>
      </c>
      <c r="Q664" s="9">
        <f t="shared" si="129"/>
        <v>163.19569629999998</v>
      </c>
      <c r="R664" s="9">
        <f t="shared" si="130"/>
        <v>0.8215572000000001</v>
      </c>
      <c r="T664" s="10">
        <f t="shared" si="131"/>
        <v>191.61311979999996</v>
      </c>
      <c r="U664" s="10">
        <f t="shared" si="132"/>
        <v>191.76404839999998</v>
      </c>
      <c r="V664" s="11">
        <f t="shared" si="133"/>
        <v>-0.03936817643800796</v>
      </c>
      <c r="X664" s="11">
        <f t="shared" si="134"/>
        <v>0.5242890909598819</v>
      </c>
      <c r="Y664">
        <f t="shared" si="135"/>
        <v>0.9171010344021183</v>
      </c>
      <c r="Z664">
        <v>5939</v>
      </c>
      <c r="AA664" t="s">
        <v>723</v>
      </c>
    </row>
    <row r="665" spans="1:27" ht="12.75">
      <c r="A665" t="s">
        <v>733</v>
      </c>
      <c r="B665">
        <v>46</v>
      </c>
      <c r="C665">
        <v>5089</v>
      </c>
      <c r="E665">
        <v>15</v>
      </c>
      <c r="F665">
        <v>2684</v>
      </c>
      <c r="H665">
        <v>6400</v>
      </c>
      <c r="I665">
        <v>15</v>
      </c>
      <c r="K665" s="7">
        <f t="shared" si="124"/>
        <v>2.2954</v>
      </c>
      <c r="L665" s="13">
        <f t="shared" si="125"/>
        <v>221.3715</v>
      </c>
      <c r="M665" s="8">
        <f t="shared" si="126"/>
        <v>0</v>
      </c>
      <c r="N665" s="9">
        <f t="shared" si="127"/>
        <v>1.2339</v>
      </c>
      <c r="O665" s="9"/>
      <c r="P665" s="7">
        <f t="shared" si="128"/>
        <v>43.990759999999995</v>
      </c>
      <c r="Q665" s="9">
        <f t="shared" si="129"/>
        <v>180.54399999999998</v>
      </c>
      <c r="R665" s="9">
        <f t="shared" si="130"/>
        <v>0.3123</v>
      </c>
      <c r="T665" s="10">
        <f t="shared" si="131"/>
        <v>224.9008</v>
      </c>
      <c r="U665" s="10">
        <f t="shared" si="132"/>
        <v>224.84705999999997</v>
      </c>
      <c r="V665" s="11">
        <f t="shared" si="133"/>
        <v>0.011948917333377242</v>
      </c>
      <c r="X665" s="11">
        <f t="shared" si="134"/>
        <v>0.5507911488857733</v>
      </c>
      <c r="Y665">
        <f t="shared" si="135"/>
        <v>0.880239291329524</v>
      </c>
      <c r="Z665">
        <v>6025</v>
      </c>
      <c r="AA665" t="s">
        <v>723</v>
      </c>
    </row>
    <row r="666" spans="1:27" ht="12.75">
      <c r="A666" t="s">
        <v>734</v>
      </c>
      <c r="B666">
        <v>262.55</v>
      </c>
      <c r="C666">
        <v>104.218</v>
      </c>
      <c r="E666">
        <v>36.0756</v>
      </c>
      <c r="F666">
        <v>127.267</v>
      </c>
      <c r="H666">
        <v>12.0252</v>
      </c>
      <c r="I666">
        <v>876</v>
      </c>
      <c r="K666" s="7">
        <f t="shared" si="124"/>
        <v>13.101245</v>
      </c>
      <c r="L666" s="13">
        <f t="shared" si="125"/>
        <v>4.5334829999999995</v>
      </c>
      <c r="M666" s="8">
        <f t="shared" si="126"/>
        <v>0</v>
      </c>
      <c r="N666" s="9">
        <f t="shared" si="127"/>
        <v>2.9675788560000003</v>
      </c>
      <c r="O666" s="9"/>
      <c r="P666" s="7">
        <f t="shared" si="128"/>
        <v>2.0859061299999997</v>
      </c>
      <c r="Q666" s="9">
        <f t="shared" si="129"/>
        <v>0.339230892</v>
      </c>
      <c r="R666" s="9">
        <f t="shared" si="130"/>
        <v>18.23832</v>
      </c>
      <c r="T666" s="10">
        <f t="shared" si="131"/>
        <v>20.602306856</v>
      </c>
      <c r="U666" s="10">
        <f t="shared" si="132"/>
        <v>20.663457022000003</v>
      </c>
      <c r="V666" s="11">
        <f t="shared" si="133"/>
        <v>-0.14818619662728552</v>
      </c>
      <c r="X666" s="11">
        <f t="shared" si="134"/>
        <v>0.9303815287499339</v>
      </c>
      <c r="Y666">
        <f t="shared" si="135"/>
        <v>0.41804169904719485</v>
      </c>
      <c r="Z666">
        <v>6050</v>
      </c>
      <c r="AA666" t="s">
        <v>723</v>
      </c>
    </row>
    <row r="667" spans="1:27" ht="12.75">
      <c r="A667" t="s">
        <v>735</v>
      </c>
      <c r="B667">
        <v>31</v>
      </c>
      <c r="C667">
        <v>5253</v>
      </c>
      <c r="E667">
        <v>15</v>
      </c>
      <c r="F667">
        <v>2538</v>
      </c>
      <c r="G667">
        <v>72</v>
      </c>
      <c r="H667">
        <v>6600</v>
      </c>
      <c r="I667">
        <v>49</v>
      </c>
      <c r="K667" s="7">
        <f t="shared" si="124"/>
        <v>1.5469</v>
      </c>
      <c r="L667" s="13">
        <f t="shared" si="125"/>
        <v>228.50549999999998</v>
      </c>
      <c r="M667" s="8">
        <f t="shared" si="126"/>
        <v>0</v>
      </c>
      <c r="N667" s="9">
        <f t="shared" si="127"/>
        <v>1.2339</v>
      </c>
      <c r="O667" s="9"/>
      <c r="P667" s="7">
        <f t="shared" si="128"/>
        <v>41.59782</v>
      </c>
      <c r="Q667" s="9">
        <f t="shared" si="129"/>
        <v>186.186</v>
      </c>
      <c r="R667" s="9">
        <f t="shared" si="130"/>
        <v>1.02018</v>
      </c>
      <c r="T667" s="10">
        <f t="shared" si="131"/>
        <v>231.28629999999998</v>
      </c>
      <c r="U667" s="10">
        <f t="shared" si="132"/>
        <v>228.804</v>
      </c>
      <c r="V667" s="11">
        <f t="shared" si="133"/>
        <v>0.5395245237728292</v>
      </c>
      <c r="X667" s="11">
        <f t="shared" si="134"/>
        <v>0.5510252802384422</v>
      </c>
      <c r="Y667">
        <f t="shared" si="135"/>
        <v>0.6025912710160961</v>
      </c>
      <c r="Z667">
        <v>6150</v>
      </c>
      <c r="AA667" t="s">
        <v>723</v>
      </c>
    </row>
    <row r="668" spans="1:27" ht="12.75">
      <c r="A668" t="s">
        <v>736</v>
      </c>
      <c r="B668">
        <v>18</v>
      </c>
      <c r="C668">
        <v>2800</v>
      </c>
      <c r="E668">
        <v>9</v>
      </c>
      <c r="F668">
        <v>2806</v>
      </c>
      <c r="H668">
        <v>2730</v>
      </c>
      <c r="I668">
        <v>18</v>
      </c>
      <c r="K668" s="7">
        <f t="shared" si="124"/>
        <v>0.8982</v>
      </c>
      <c r="L668" s="13">
        <f t="shared" si="125"/>
        <v>121.8</v>
      </c>
      <c r="M668" s="8">
        <f t="shared" si="126"/>
        <v>0</v>
      </c>
      <c r="N668" s="9">
        <f t="shared" si="127"/>
        <v>0.74034</v>
      </c>
      <c r="O668" s="9"/>
      <c r="P668" s="7">
        <f t="shared" si="128"/>
        <v>45.990339999999996</v>
      </c>
      <c r="Q668" s="9">
        <f t="shared" si="129"/>
        <v>77.0133</v>
      </c>
      <c r="R668" s="9">
        <f t="shared" si="130"/>
        <v>0.37476000000000004</v>
      </c>
      <c r="T668" s="10">
        <f t="shared" si="131"/>
        <v>123.43854</v>
      </c>
      <c r="U668" s="10">
        <f t="shared" si="132"/>
        <v>123.37839999999998</v>
      </c>
      <c r="V668" s="11">
        <f t="shared" si="133"/>
        <v>0.024366236774517297</v>
      </c>
      <c r="X668" s="11">
        <f t="shared" si="134"/>
        <v>0.6126350701889662</v>
      </c>
      <c r="Y668">
        <f t="shared" si="135"/>
        <v>0.7055995475113122</v>
      </c>
      <c r="Z668">
        <v>6150</v>
      </c>
      <c r="AA668" t="s">
        <v>723</v>
      </c>
    </row>
    <row r="669" spans="1:27" ht="12.75">
      <c r="A669" t="s">
        <v>737</v>
      </c>
      <c r="B669">
        <v>41</v>
      </c>
      <c r="C669">
        <v>3746</v>
      </c>
      <c r="E669">
        <v>11</v>
      </c>
      <c r="F669">
        <v>1989</v>
      </c>
      <c r="H669">
        <v>4700</v>
      </c>
      <c r="I669">
        <v>31</v>
      </c>
      <c r="K669" s="7">
        <f t="shared" si="124"/>
        <v>2.0459</v>
      </c>
      <c r="L669" s="13">
        <f t="shared" si="125"/>
        <v>162.951</v>
      </c>
      <c r="M669" s="8">
        <f t="shared" si="126"/>
        <v>0</v>
      </c>
      <c r="N669" s="9">
        <f t="shared" si="127"/>
        <v>0.90486</v>
      </c>
      <c r="O669" s="9"/>
      <c r="P669" s="7">
        <f t="shared" si="128"/>
        <v>32.599709999999995</v>
      </c>
      <c r="Q669" s="9">
        <f t="shared" si="129"/>
        <v>132.587</v>
      </c>
      <c r="R669" s="9">
        <f t="shared" si="130"/>
        <v>0.6454200000000001</v>
      </c>
      <c r="T669" s="10">
        <f t="shared" si="131"/>
        <v>165.90176</v>
      </c>
      <c r="U669" s="10">
        <f t="shared" si="132"/>
        <v>165.83212999999998</v>
      </c>
      <c r="V669" s="11">
        <f t="shared" si="133"/>
        <v>0.020989715581973805</v>
      </c>
      <c r="X669" s="11">
        <f t="shared" si="134"/>
        <v>0.5513707205164817</v>
      </c>
      <c r="Y669">
        <f t="shared" si="135"/>
        <v>0.7601845934337054</v>
      </c>
      <c r="Z669">
        <v>6180</v>
      </c>
      <c r="AA669" t="s">
        <v>723</v>
      </c>
    </row>
    <row r="670" spans="1:27" ht="12.75">
      <c r="A670" t="s">
        <v>738</v>
      </c>
      <c r="B670">
        <v>601.38</v>
      </c>
      <c r="C670">
        <v>79.1817</v>
      </c>
      <c r="E670">
        <v>37.0851</v>
      </c>
      <c r="F670">
        <v>298.685</v>
      </c>
      <c r="H670">
        <v>12.0276</v>
      </c>
      <c r="I670">
        <v>1503</v>
      </c>
      <c r="K670" s="7">
        <f t="shared" si="124"/>
        <v>30.008862</v>
      </c>
      <c r="L670" s="13">
        <f t="shared" si="125"/>
        <v>3.44440395</v>
      </c>
      <c r="M670" s="8">
        <f t="shared" si="126"/>
        <v>0</v>
      </c>
      <c r="N670" s="9">
        <f t="shared" si="127"/>
        <v>3.0506203259999998</v>
      </c>
      <c r="O670" s="9"/>
      <c r="P670" s="7">
        <f t="shared" si="128"/>
        <v>4.89544715</v>
      </c>
      <c r="Q670" s="9">
        <f t="shared" si="129"/>
        <v>0.33929859599999995</v>
      </c>
      <c r="R670" s="9">
        <f t="shared" si="130"/>
        <v>31.292460000000002</v>
      </c>
      <c r="T670" s="10">
        <f t="shared" si="131"/>
        <v>36.503886276</v>
      </c>
      <c r="U670" s="10">
        <f t="shared" si="132"/>
        <v>36.527205746</v>
      </c>
      <c r="V670" s="11">
        <f t="shared" si="133"/>
        <v>-0.031930879512211345</v>
      </c>
      <c r="X670" s="11">
        <f t="shared" si="134"/>
        <v>0.9103263029070044</v>
      </c>
      <c r="Y670">
        <f t="shared" si="135"/>
        <v>0.48953042154621074</v>
      </c>
      <c r="Z670">
        <v>6206</v>
      </c>
      <c r="AA670" t="s">
        <v>723</v>
      </c>
    </row>
    <row r="671" spans="1:27" ht="12.75">
      <c r="A671" t="s">
        <v>739</v>
      </c>
      <c r="B671">
        <v>26</v>
      </c>
      <c r="C671">
        <v>5340</v>
      </c>
      <c r="E671">
        <v>12</v>
      </c>
      <c r="F671">
        <v>2416</v>
      </c>
      <c r="H671">
        <v>6900</v>
      </c>
      <c r="I671">
        <v>13</v>
      </c>
      <c r="K671" s="7">
        <f t="shared" si="124"/>
        <v>1.2974</v>
      </c>
      <c r="L671" s="13">
        <f t="shared" si="125"/>
        <v>232.29</v>
      </c>
      <c r="M671" s="8">
        <f t="shared" si="126"/>
        <v>0</v>
      </c>
      <c r="N671" s="9">
        <f t="shared" si="127"/>
        <v>0.98712</v>
      </c>
      <c r="O671" s="9"/>
      <c r="P671" s="7">
        <f t="shared" si="128"/>
        <v>39.59824</v>
      </c>
      <c r="Q671" s="9">
        <f t="shared" si="129"/>
        <v>194.649</v>
      </c>
      <c r="R671" s="9">
        <f t="shared" si="130"/>
        <v>0.27066</v>
      </c>
      <c r="T671" s="10">
        <f t="shared" si="131"/>
        <v>234.57452</v>
      </c>
      <c r="U671" s="10">
        <f t="shared" si="132"/>
        <v>234.5179</v>
      </c>
      <c r="V671" s="11">
        <f t="shared" si="133"/>
        <v>0.012070116161759648</v>
      </c>
      <c r="X671" s="11">
        <f t="shared" si="134"/>
        <v>0.5440824098993065</v>
      </c>
      <c r="Y671">
        <f t="shared" si="135"/>
        <v>0.8273918089869011</v>
      </c>
      <c r="Z671">
        <v>6250</v>
      </c>
      <c r="AA671" t="s">
        <v>723</v>
      </c>
    </row>
    <row r="672" spans="1:27" ht="12.75">
      <c r="A672" t="s">
        <v>740</v>
      </c>
      <c r="B672">
        <v>120</v>
      </c>
      <c r="C672">
        <v>519.8</v>
      </c>
      <c r="D672">
        <v>9</v>
      </c>
      <c r="E672">
        <v>119</v>
      </c>
      <c r="F672">
        <v>381.8</v>
      </c>
      <c r="H672">
        <v>39.8</v>
      </c>
      <c r="I672">
        <v>1500</v>
      </c>
      <c r="K672" s="7">
        <f t="shared" si="124"/>
        <v>5.9879999999999995</v>
      </c>
      <c r="L672" s="13">
        <f t="shared" si="125"/>
        <v>22.611299999999996</v>
      </c>
      <c r="M672" s="8">
        <f t="shared" si="126"/>
        <v>0.2301672548718736</v>
      </c>
      <c r="N672" s="9">
        <f t="shared" si="127"/>
        <v>9.78894</v>
      </c>
      <c r="O672" s="9"/>
      <c r="P672" s="7">
        <f t="shared" si="128"/>
        <v>6.257701999999999</v>
      </c>
      <c r="Q672" s="9">
        <f t="shared" si="129"/>
        <v>1.122758</v>
      </c>
      <c r="R672" s="9">
        <f t="shared" si="130"/>
        <v>31.230000000000004</v>
      </c>
      <c r="T672" s="10">
        <f t="shared" si="131"/>
        <v>38.61840725487187</v>
      </c>
      <c r="U672" s="10">
        <f t="shared" si="132"/>
        <v>38.61046</v>
      </c>
      <c r="V672" s="11">
        <f t="shared" si="133"/>
        <v>0.010290523678973418</v>
      </c>
      <c r="X672" s="11">
        <f t="shared" si="134"/>
        <v>0.9526942253195808</v>
      </c>
      <c r="Y672">
        <f t="shared" si="135"/>
        <v>0.16088989198774784</v>
      </c>
      <c r="Z672">
        <v>6262</v>
      </c>
      <c r="AA672" t="s">
        <v>723</v>
      </c>
    </row>
    <row r="673" spans="1:27" ht="12.75">
      <c r="A673" t="s">
        <v>740</v>
      </c>
      <c r="B673">
        <v>50</v>
      </c>
      <c r="C673">
        <v>1846</v>
      </c>
      <c r="D673">
        <v>63</v>
      </c>
      <c r="E673">
        <v>10</v>
      </c>
      <c r="F673">
        <v>800</v>
      </c>
      <c r="H673">
        <v>2104</v>
      </c>
      <c r="I673">
        <v>625</v>
      </c>
      <c r="K673" s="7">
        <f t="shared" si="124"/>
        <v>2.495</v>
      </c>
      <c r="L673" s="13">
        <f t="shared" si="125"/>
        <v>80.30099999999999</v>
      </c>
      <c r="M673" s="8">
        <f t="shared" si="126"/>
        <v>1.611170784103115</v>
      </c>
      <c r="N673" s="9">
        <f t="shared" si="127"/>
        <v>0.8226</v>
      </c>
      <c r="O673" s="9"/>
      <c r="P673" s="7">
        <f t="shared" si="128"/>
        <v>13.111999999999998</v>
      </c>
      <c r="Q673" s="9">
        <f t="shared" si="129"/>
        <v>59.35384</v>
      </c>
      <c r="R673" s="9">
        <f t="shared" si="130"/>
        <v>13.012500000000001</v>
      </c>
      <c r="T673" s="10">
        <f t="shared" si="131"/>
        <v>85.2297707841031</v>
      </c>
      <c r="U673" s="10">
        <f t="shared" si="132"/>
        <v>85.47834</v>
      </c>
      <c r="V673" s="11">
        <f t="shared" si="133"/>
        <v>-0.1456106653369717</v>
      </c>
      <c r="X673" s="11">
        <f t="shared" si="134"/>
        <v>0.5749961834477058</v>
      </c>
      <c r="Y673">
        <f t="shared" si="135"/>
        <v>0.16088989198774786</v>
      </c>
      <c r="Z673">
        <v>6262</v>
      </c>
      <c r="AA673" t="s">
        <v>723</v>
      </c>
    </row>
    <row r="674" spans="1:27" ht="12.75">
      <c r="A674" t="s">
        <v>741</v>
      </c>
      <c r="B674">
        <v>135.701</v>
      </c>
      <c r="C674">
        <v>137.696</v>
      </c>
      <c r="E674">
        <v>11.9736</v>
      </c>
      <c r="F674">
        <v>189.582</v>
      </c>
      <c r="H674">
        <v>23.9472</v>
      </c>
      <c r="I674">
        <v>478</v>
      </c>
      <c r="K674" s="7">
        <f t="shared" si="124"/>
        <v>6.771479899999999</v>
      </c>
      <c r="L674" s="13">
        <f t="shared" si="125"/>
        <v>5.989775999999999</v>
      </c>
      <c r="M674" s="8">
        <f t="shared" si="126"/>
        <v>0</v>
      </c>
      <c r="N674" s="9">
        <f t="shared" si="127"/>
        <v>0.984948336</v>
      </c>
      <c r="O674" s="9"/>
      <c r="P674" s="7">
        <f t="shared" si="128"/>
        <v>3.1072489799999996</v>
      </c>
      <c r="Q674" s="9">
        <f t="shared" si="129"/>
        <v>0.6755505119999999</v>
      </c>
      <c r="R674" s="9">
        <f t="shared" si="130"/>
        <v>9.951960000000001</v>
      </c>
      <c r="T674" s="10">
        <f t="shared" si="131"/>
        <v>13.746204235999999</v>
      </c>
      <c r="U674" s="10">
        <f t="shared" si="132"/>
        <v>13.734759492000002</v>
      </c>
      <c r="V674" s="11">
        <f t="shared" si="133"/>
        <v>0.041646079494424094</v>
      </c>
      <c r="X674" s="11">
        <f t="shared" si="134"/>
        <v>0.8986470489054416</v>
      </c>
      <c r="Y674">
        <f t="shared" si="135"/>
        <v>0.40490951266551317</v>
      </c>
      <c r="Z674">
        <v>6289</v>
      </c>
      <c r="AA674" t="s">
        <v>723</v>
      </c>
    </row>
    <row r="675" spans="1:27" ht="12.75">
      <c r="A675" t="s">
        <v>742</v>
      </c>
      <c r="B675">
        <v>103.865</v>
      </c>
      <c r="C675">
        <v>945.769</v>
      </c>
      <c r="E675">
        <v>8.9883</v>
      </c>
      <c r="F675">
        <v>345.55</v>
      </c>
      <c r="H675">
        <v>51.9324</v>
      </c>
      <c r="I675">
        <v>1917</v>
      </c>
      <c r="K675" s="7">
        <f t="shared" si="124"/>
        <v>5.1828635</v>
      </c>
      <c r="L675" s="13">
        <f t="shared" si="125"/>
        <v>41.1409515</v>
      </c>
      <c r="M675" s="8">
        <f t="shared" si="126"/>
        <v>0</v>
      </c>
      <c r="N675" s="9">
        <f t="shared" si="127"/>
        <v>0.739377558</v>
      </c>
      <c r="O675" s="9"/>
      <c r="P675" s="7">
        <f t="shared" si="128"/>
        <v>5.6635645</v>
      </c>
      <c r="Q675" s="9">
        <f t="shared" si="129"/>
        <v>1.465013004</v>
      </c>
      <c r="R675" s="9">
        <f t="shared" si="130"/>
        <v>39.91194</v>
      </c>
      <c r="T675" s="10">
        <f t="shared" si="131"/>
        <v>47.063192558</v>
      </c>
      <c r="U675" s="10">
        <f t="shared" si="132"/>
        <v>47.040517504</v>
      </c>
      <c r="V675" s="11">
        <f t="shared" si="133"/>
        <v>0.024095812997232006</v>
      </c>
      <c r="X675" s="11">
        <f t="shared" si="134"/>
        <v>0.9656148377098127</v>
      </c>
      <c r="Y675">
        <f t="shared" si="135"/>
        <v>0.11493261080514522</v>
      </c>
      <c r="Z675">
        <v>6311</v>
      </c>
      <c r="AA675" t="s">
        <v>723</v>
      </c>
    </row>
    <row r="676" spans="1:27" ht="12.75">
      <c r="A676" t="s">
        <v>743</v>
      </c>
      <c r="B676">
        <v>535.6</v>
      </c>
      <c r="C676">
        <v>16214.26</v>
      </c>
      <c r="E676">
        <v>163.77</v>
      </c>
      <c r="F676">
        <v>1236</v>
      </c>
      <c r="H676">
        <v>25379.2</v>
      </c>
      <c r="I676">
        <v>422.3</v>
      </c>
      <c r="K676" s="7">
        <f t="shared" si="124"/>
        <v>26.72644</v>
      </c>
      <c r="L676" s="13">
        <f t="shared" si="125"/>
        <v>705.32031</v>
      </c>
      <c r="M676" s="8">
        <f t="shared" si="126"/>
        <v>0</v>
      </c>
      <c r="N676" s="9">
        <f t="shared" si="127"/>
        <v>13.4717202</v>
      </c>
      <c r="O676" s="9"/>
      <c r="P676" s="7">
        <f t="shared" si="128"/>
        <v>20.258039999999998</v>
      </c>
      <c r="Q676" s="9">
        <f t="shared" si="129"/>
        <v>715.947232</v>
      </c>
      <c r="R676" s="9">
        <f t="shared" si="130"/>
        <v>8.792286</v>
      </c>
      <c r="T676" s="10">
        <f t="shared" si="131"/>
        <v>745.5184702</v>
      </c>
      <c r="U676" s="10">
        <f t="shared" si="132"/>
        <v>744.997558</v>
      </c>
      <c r="V676" s="11">
        <f t="shared" si="133"/>
        <v>0.034948446722110726</v>
      </c>
      <c r="X676" s="11">
        <f t="shared" si="134"/>
        <v>0.496261463205919</v>
      </c>
      <c r="Y676">
        <f t="shared" si="135"/>
        <v>0.7524605471491291</v>
      </c>
      <c r="Z676">
        <v>6340</v>
      </c>
      <c r="AA676" t="s">
        <v>723</v>
      </c>
    </row>
    <row r="677" spans="1:27" ht="12.75">
      <c r="A677" t="s">
        <v>744</v>
      </c>
      <c r="B677">
        <v>92.1012</v>
      </c>
      <c r="C677">
        <v>1119.23</v>
      </c>
      <c r="E677">
        <v>12.0132</v>
      </c>
      <c r="F677">
        <v>107.118</v>
      </c>
      <c r="H677">
        <v>1832.01</v>
      </c>
      <c r="I677">
        <v>40</v>
      </c>
      <c r="K677" s="7">
        <f t="shared" si="124"/>
        <v>4.59584988</v>
      </c>
      <c r="L677" s="13">
        <f t="shared" si="125"/>
        <v>48.686505</v>
      </c>
      <c r="M677" s="8">
        <f t="shared" si="126"/>
        <v>0</v>
      </c>
      <c r="N677" s="9">
        <f t="shared" si="127"/>
        <v>0.988205832</v>
      </c>
      <c r="O677" s="9"/>
      <c r="P677" s="7">
        <f t="shared" si="128"/>
        <v>1.7556640199999998</v>
      </c>
      <c r="Q677" s="9">
        <f t="shared" si="129"/>
        <v>51.6810021</v>
      </c>
      <c r="R677" s="9">
        <f t="shared" si="130"/>
        <v>0.8328000000000001</v>
      </c>
      <c r="T677" s="10">
        <f t="shared" si="131"/>
        <v>54.270560712</v>
      </c>
      <c r="U677" s="10">
        <f t="shared" si="132"/>
        <v>54.26946612</v>
      </c>
      <c r="V677" s="11">
        <f t="shared" si="133"/>
        <v>0.0010084685179739252</v>
      </c>
      <c r="X677" s="11">
        <f t="shared" si="134"/>
        <v>0.4850823379671248</v>
      </c>
      <c r="Y677">
        <f t="shared" si="135"/>
        <v>0.846591690676504</v>
      </c>
      <c r="Z677">
        <v>6385</v>
      </c>
      <c r="AA677" t="s">
        <v>723</v>
      </c>
    </row>
    <row r="678" spans="1:27" ht="12.75">
      <c r="A678" t="s">
        <v>744</v>
      </c>
      <c r="B678">
        <v>23.9688</v>
      </c>
      <c r="C678">
        <v>123.839</v>
      </c>
      <c r="E678">
        <v>16.9779</v>
      </c>
      <c r="F678">
        <v>341.555</v>
      </c>
      <c r="H678">
        <v>49.935</v>
      </c>
      <c r="I678">
        <v>47</v>
      </c>
      <c r="K678" s="7">
        <f t="shared" si="124"/>
        <v>1.1960431200000001</v>
      </c>
      <c r="L678" s="13">
        <f t="shared" si="125"/>
        <v>5.3869964999999995</v>
      </c>
      <c r="M678" s="8">
        <f t="shared" si="126"/>
        <v>0</v>
      </c>
      <c r="N678" s="9">
        <f t="shared" si="127"/>
        <v>1.3966020540000001</v>
      </c>
      <c r="O678" s="9"/>
      <c r="P678" s="7">
        <f t="shared" si="128"/>
        <v>5.598086449999999</v>
      </c>
      <c r="Q678" s="9">
        <f t="shared" si="129"/>
        <v>1.40866635</v>
      </c>
      <c r="R678" s="9">
        <f t="shared" si="130"/>
        <v>0.9785400000000001</v>
      </c>
      <c r="T678" s="10">
        <f t="shared" si="131"/>
        <v>7.979641674</v>
      </c>
      <c r="U678" s="10">
        <f t="shared" si="132"/>
        <v>7.985292799999999</v>
      </c>
      <c r="V678" s="11">
        <f t="shared" si="133"/>
        <v>-0.03539711365055975</v>
      </c>
      <c r="X678" s="11">
        <f t="shared" si="134"/>
        <v>0.7927109715279651</v>
      </c>
      <c r="Y678">
        <f t="shared" si="135"/>
        <v>0.5500103026643561</v>
      </c>
      <c r="Z678">
        <v>6385</v>
      </c>
      <c r="AA678" t="s">
        <v>723</v>
      </c>
    </row>
    <row r="679" spans="1:27" ht="12.75">
      <c r="A679" t="s">
        <v>745</v>
      </c>
      <c r="B679">
        <v>39.872</v>
      </c>
      <c r="C679">
        <v>306.018</v>
      </c>
      <c r="E679">
        <v>4.984</v>
      </c>
      <c r="F679">
        <v>243.219</v>
      </c>
      <c r="H679">
        <v>39.872</v>
      </c>
      <c r="I679">
        <v>508</v>
      </c>
      <c r="K679" s="7">
        <f t="shared" si="124"/>
        <v>1.9896128</v>
      </c>
      <c r="L679" s="13">
        <f t="shared" si="125"/>
        <v>13.311782999999998</v>
      </c>
      <c r="M679" s="8">
        <f t="shared" si="126"/>
        <v>0</v>
      </c>
      <c r="N679" s="9">
        <f t="shared" si="127"/>
        <v>0.40998384</v>
      </c>
      <c r="O679" s="9"/>
      <c r="P679" s="7">
        <f t="shared" si="128"/>
        <v>3.9863594099999995</v>
      </c>
      <c r="Q679" s="9">
        <f t="shared" si="129"/>
        <v>1.12478912</v>
      </c>
      <c r="R679" s="9">
        <f t="shared" si="130"/>
        <v>10.57656</v>
      </c>
      <c r="T679" s="10">
        <f t="shared" si="131"/>
        <v>15.711379639999999</v>
      </c>
      <c r="U679" s="10">
        <f t="shared" si="132"/>
        <v>15.68770853</v>
      </c>
      <c r="V679" s="11">
        <f t="shared" si="133"/>
        <v>0.07538788983883625</v>
      </c>
      <c r="X679" s="11">
        <f t="shared" si="134"/>
        <v>0.9220875211476449</v>
      </c>
      <c r="Y679">
        <f t="shared" si="135"/>
        <v>0.15833084835503775</v>
      </c>
      <c r="Z679">
        <v>6410</v>
      </c>
      <c r="AA679" t="s">
        <v>723</v>
      </c>
    </row>
    <row r="680" spans="1:27" ht="12.75">
      <c r="A680" t="s">
        <v>746</v>
      </c>
      <c r="B680">
        <v>9.06</v>
      </c>
      <c r="C680">
        <v>2086.54</v>
      </c>
      <c r="E680">
        <v>7.04</v>
      </c>
      <c r="F680">
        <v>3257.39</v>
      </c>
      <c r="G680">
        <v>482.02</v>
      </c>
      <c r="H680">
        <v>782.9</v>
      </c>
      <c r="I680">
        <v>11.07</v>
      </c>
      <c r="K680" s="7">
        <f t="shared" si="124"/>
        <v>0.45209400000000005</v>
      </c>
      <c r="L680" s="13">
        <f t="shared" si="125"/>
        <v>90.76449</v>
      </c>
      <c r="M680" s="8">
        <f t="shared" si="126"/>
        <v>0</v>
      </c>
      <c r="N680" s="9">
        <f t="shared" si="127"/>
        <v>0.5791104</v>
      </c>
      <c r="O680" s="9"/>
      <c r="P680" s="7">
        <f t="shared" si="128"/>
        <v>53.38862209999999</v>
      </c>
      <c r="Q680" s="9">
        <f t="shared" si="129"/>
        <v>22.085608999999998</v>
      </c>
      <c r="R680" s="9">
        <f t="shared" si="130"/>
        <v>0.23047740000000003</v>
      </c>
      <c r="T680" s="10">
        <f t="shared" si="131"/>
        <v>91.7956944</v>
      </c>
      <c r="U680" s="10">
        <f t="shared" si="132"/>
        <v>75.7047085</v>
      </c>
      <c r="V680" s="11">
        <f t="shared" si="133"/>
        <v>9.606535638965921</v>
      </c>
      <c r="X680" s="11">
        <f t="shared" si="134"/>
        <v>0.8042925155076736</v>
      </c>
      <c r="Y680">
        <f t="shared" si="135"/>
        <v>0.6623395003072207</v>
      </c>
      <c r="Z680">
        <v>6578</v>
      </c>
      <c r="AA680" t="s">
        <v>723</v>
      </c>
    </row>
    <row r="681" spans="1:27" ht="12.75">
      <c r="A681" t="s">
        <v>747</v>
      </c>
      <c r="B681">
        <v>167.614</v>
      </c>
      <c r="C681">
        <v>1297.01</v>
      </c>
      <c r="E681">
        <v>31.7767</v>
      </c>
      <c r="F681">
        <v>559.71</v>
      </c>
      <c r="H681">
        <v>39.908</v>
      </c>
      <c r="I681">
        <v>2743</v>
      </c>
      <c r="K681" s="7">
        <f t="shared" si="124"/>
        <v>8.363938600000001</v>
      </c>
      <c r="L681" s="13">
        <f t="shared" si="125"/>
        <v>56.419934999999995</v>
      </c>
      <c r="M681" s="8">
        <f t="shared" si="126"/>
        <v>0</v>
      </c>
      <c r="N681" s="9">
        <f t="shared" si="127"/>
        <v>2.613951342</v>
      </c>
      <c r="O681" s="9"/>
      <c r="P681" s="7">
        <f t="shared" si="128"/>
        <v>9.1736469</v>
      </c>
      <c r="Q681" s="9">
        <f t="shared" si="129"/>
        <v>1.12580468</v>
      </c>
      <c r="R681" s="9">
        <f t="shared" si="130"/>
        <v>57.109260000000006</v>
      </c>
      <c r="T681" s="10">
        <f t="shared" si="131"/>
        <v>67.397824942</v>
      </c>
      <c r="U681" s="10">
        <f t="shared" si="132"/>
        <v>67.40871158</v>
      </c>
      <c r="V681" s="11">
        <f t="shared" si="133"/>
        <v>-0.0080757493522769</v>
      </c>
      <c r="X681" s="11">
        <f t="shared" si="134"/>
        <v>0.9804363505228993</v>
      </c>
      <c r="Y681">
        <f t="shared" si="135"/>
        <v>0.12774599040285778</v>
      </c>
      <c r="Z681">
        <v>6584</v>
      </c>
      <c r="AA681" t="s">
        <v>723</v>
      </c>
    </row>
    <row r="682" spans="1:27" ht="12.75">
      <c r="A682" t="s">
        <v>748</v>
      </c>
      <c r="B682">
        <v>271.66</v>
      </c>
      <c r="C682">
        <v>15109.84</v>
      </c>
      <c r="E682">
        <v>85.41</v>
      </c>
      <c r="F682">
        <v>1280.08</v>
      </c>
      <c r="H682">
        <v>20724.06</v>
      </c>
      <c r="I682">
        <v>3447.15</v>
      </c>
      <c r="K682" s="7">
        <f t="shared" si="124"/>
        <v>13.555834</v>
      </c>
      <c r="L682" s="13">
        <f t="shared" si="125"/>
        <v>657.2780399999999</v>
      </c>
      <c r="M682" s="8">
        <f t="shared" si="126"/>
        <v>0</v>
      </c>
      <c r="N682" s="9">
        <f t="shared" si="127"/>
        <v>7.025826599999999</v>
      </c>
      <c r="O682" s="9"/>
      <c r="P682" s="7">
        <f t="shared" si="128"/>
        <v>20.980511199999995</v>
      </c>
      <c r="Q682" s="9">
        <f t="shared" si="129"/>
        <v>584.6257326</v>
      </c>
      <c r="R682" s="9">
        <f t="shared" si="130"/>
        <v>71.76966300000001</v>
      </c>
      <c r="T682" s="10">
        <f t="shared" si="131"/>
        <v>677.8597005999999</v>
      </c>
      <c r="U682" s="10">
        <f t="shared" si="132"/>
        <v>677.3759068</v>
      </c>
      <c r="V682" s="11">
        <f t="shared" si="133"/>
        <v>0.035698132292139355</v>
      </c>
      <c r="X682" s="11">
        <f t="shared" si="134"/>
        <v>0.5292503771237839</v>
      </c>
      <c r="Y682">
        <f t="shared" si="135"/>
        <v>0.15887201922773445</v>
      </c>
      <c r="Z682">
        <v>6680</v>
      </c>
      <c r="AA682" t="s">
        <v>723</v>
      </c>
    </row>
    <row r="683" spans="1:27" ht="12.75">
      <c r="A683" t="s">
        <v>749</v>
      </c>
      <c r="B683">
        <v>339.94</v>
      </c>
      <c r="C683">
        <v>14242.44</v>
      </c>
      <c r="E683">
        <v>110.92</v>
      </c>
      <c r="F683">
        <v>1107.11</v>
      </c>
      <c r="H683">
        <v>20394.17</v>
      </c>
      <c r="I683">
        <v>2483.29</v>
      </c>
      <c r="K683" s="7">
        <f t="shared" si="124"/>
        <v>16.963006</v>
      </c>
      <c r="L683" s="13">
        <f t="shared" si="125"/>
        <v>619.5461399999999</v>
      </c>
      <c r="M683" s="8">
        <f t="shared" si="126"/>
        <v>0</v>
      </c>
      <c r="N683" s="9">
        <f t="shared" si="127"/>
        <v>9.1242792</v>
      </c>
      <c r="O683" s="9"/>
      <c r="P683" s="7">
        <f t="shared" si="128"/>
        <v>18.145532899999996</v>
      </c>
      <c r="Q683" s="9">
        <f t="shared" si="129"/>
        <v>575.3195357</v>
      </c>
      <c r="R683" s="9">
        <f t="shared" si="130"/>
        <v>51.702097800000004</v>
      </c>
      <c r="T683" s="10">
        <f t="shared" si="131"/>
        <v>645.6334251999999</v>
      </c>
      <c r="U683" s="10">
        <f t="shared" si="132"/>
        <v>645.1671664</v>
      </c>
      <c r="V683" s="11">
        <f t="shared" si="133"/>
        <v>0.036121675418658655</v>
      </c>
      <c r="X683" s="11">
        <f t="shared" si="134"/>
        <v>0.5185069356327816</v>
      </c>
      <c r="Y683">
        <f t="shared" si="135"/>
        <v>0.24703969063249273</v>
      </c>
      <c r="Z683">
        <v>6765</v>
      </c>
      <c r="AA683" t="s">
        <v>723</v>
      </c>
    </row>
    <row r="684" spans="1:27" ht="12.75">
      <c r="A684" t="s">
        <v>750</v>
      </c>
      <c r="B684">
        <v>297</v>
      </c>
      <c r="C684">
        <v>10571</v>
      </c>
      <c r="E684">
        <v>82</v>
      </c>
      <c r="F684">
        <v>988</v>
      </c>
      <c r="H684">
        <v>16100</v>
      </c>
      <c r="I684">
        <v>539</v>
      </c>
      <c r="K684" s="7">
        <f t="shared" si="124"/>
        <v>14.8203</v>
      </c>
      <c r="L684" s="13">
        <f t="shared" si="125"/>
        <v>459.83849999999995</v>
      </c>
      <c r="M684" s="8">
        <f t="shared" si="126"/>
        <v>0</v>
      </c>
      <c r="N684" s="9">
        <f t="shared" si="127"/>
        <v>6.7453199999999995</v>
      </c>
      <c r="O684" s="9"/>
      <c r="P684" s="7">
        <f t="shared" si="128"/>
        <v>16.19332</v>
      </c>
      <c r="Q684" s="9">
        <f t="shared" si="129"/>
        <v>454.181</v>
      </c>
      <c r="R684" s="9">
        <f t="shared" si="130"/>
        <v>11.22198</v>
      </c>
      <c r="T684" s="10">
        <f t="shared" si="131"/>
        <v>481.4041199999999</v>
      </c>
      <c r="U684" s="10">
        <f t="shared" si="132"/>
        <v>481.5963</v>
      </c>
      <c r="V684" s="11">
        <f t="shared" si="133"/>
        <v>-0.019956377589125503</v>
      </c>
      <c r="X684" s="11">
        <f t="shared" si="134"/>
        <v>0.5030948464447421</v>
      </c>
      <c r="Y684">
        <f t="shared" si="135"/>
        <v>0.5690861168837752</v>
      </c>
      <c r="Z684">
        <v>6775</v>
      </c>
      <c r="AA684" t="s">
        <v>723</v>
      </c>
    </row>
    <row r="685" spans="1:27" ht="12.75">
      <c r="A685" t="s">
        <v>751</v>
      </c>
      <c r="B685">
        <v>372</v>
      </c>
      <c r="C685">
        <v>4280</v>
      </c>
      <c r="D685">
        <v>15</v>
      </c>
      <c r="E685">
        <v>78</v>
      </c>
      <c r="F685">
        <v>671</v>
      </c>
      <c r="H685">
        <v>480</v>
      </c>
      <c r="I685">
        <v>8991</v>
      </c>
      <c r="K685" s="7">
        <f t="shared" si="124"/>
        <v>18.5628</v>
      </c>
      <c r="L685" s="13">
        <f t="shared" si="125"/>
        <v>186.17999999999998</v>
      </c>
      <c r="M685" s="8">
        <f t="shared" si="126"/>
        <v>0.38361209145312264</v>
      </c>
      <c r="N685" s="9">
        <f t="shared" si="127"/>
        <v>6.41628</v>
      </c>
      <c r="O685" s="9"/>
      <c r="P685" s="7">
        <f t="shared" si="128"/>
        <v>10.997689999999999</v>
      </c>
      <c r="Q685" s="9">
        <f t="shared" si="129"/>
        <v>13.540799999999999</v>
      </c>
      <c r="R685" s="9">
        <f t="shared" si="130"/>
        <v>187.19262</v>
      </c>
      <c r="T685" s="10">
        <f t="shared" si="131"/>
        <v>211.54269209145312</v>
      </c>
      <c r="U685" s="10">
        <f t="shared" si="132"/>
        <v>211.73111</v>
      </c>
      <c r="V685" s="11">
        <f t="shared" si="133"/>
        <v>-0.044514427213752226</v>
      </c>
      <c r="X685" s="11">
        <f t="shared" si="134"/>
        <v>0.9322013530889122</v>
      </c>
      <c r="Y685">
        <f t="shared" si="135"/>
        <v>0.09021779353370131</v>
      </c>
      <c r="Z685">
        <v>6800</v>
      </c>
      <c r="AA685" t="s">
        <v>723</v>
      </c>
    </row>
    <row r="686" spans="1:27" ht="12.75">
      <c r="A686" t="s">
        <v>752</v>
      </c>
      <c r="B686">
        <v>106.647</v>
      </c>
      <c r="C686">
        <v>45.8482</v>
      </c>
      <c r="E686">
        <v>6.9769</v>
      </c>
      <c r="F686">
        <v>344.858</v>
      </c>
      <c r="H686">
        <v>55.8152</v>
      </c>
      <c r="I686">
        <v>31</v>
      </c>
      <c r="K686" s="7">
        <f t="shared" si="124"/>
        <v>5.3216853</v>
      </c>
      <c r="L686" s="13">
        <f t="shared" si="125"/>
        <v>1.9943966999999998</v>
      </c>
      <c r="M686" s="8">
        <f t="shared" si="126"/>
        <v>0</v>
      </c>
      <c r="N686" s="9">
        <f t="shared" si="127"/>
        <v>0.5739197939999999</v>
      </c>
      <c r="O686" s="9"/>
      <c r="P686" s="7">
        <f t="shared" si="128"/>
        <v>5.65222262</v>
      </c>
      <c r="Q686" s="9">
        <f t="shared" si="129"/>
        <v>1.5745467919999998</v>
      </c>
      <c r="R686" s="9">
        <f t="shared" si="130"/>
        <v>0.6454200000000001</v>
      </c>
      <c r="T686" s="10">
        <f t="shared" si="131"/>
        <v>7.890001794</v>
      </c>
      <c r="U686" s="10">
        <f t="shared" si="132"/>
        <v>7.872189411999999</v>
      </c>
      <c r="V686" s="11">
        <f t="shared" si="133"/>
        <v>0.11300701639262098</v>
      </c>
      <c r="X686" s="11">
        <f t="shared" si="134"/>
        <v>0.5588199153252382</v>
      </c>
      <c r="Y686">
        <f t="shared" si="135"/>
        <v>0.891837001770356</v>
      </c>
      <c r="Z686">
        <v>6830</v>
      </c>
      <c r="AA686" t="s">
        <v>723</v>
      </c>
    </row>
    <row r="687" spans="1:27" ht="12.75">
      <c r="A687" t="s">
        <v>753</v>
      </c>
      <c r="B687">
        <v>25</v>
      </c>
      <c r="C687">
        <v>562</v>
      </c>
      <c r="E687">
        <v>4</v>
      </c>
      <c r="F687">
        <v>568</v>
      </c>
      <c r="H687">
        <v>1000</v>
      </c>
      <c r="I687">
        <v>14</v>
      </c>
      <c r="K687" s="7">
        <f aca="true" t="shared" si="136" ref="K687:K750">B687*0.0499</f>
        <v>1.2475</v>
      </c>
      <c r="L687" s="13">
        <f aca="true" t="shared" si="137" ref="L687:L750">N(C687)*0.0435</f>
        <v>24.447</v>
      </c>
      <c r="M687" s="8">
        <f aca="true" t="shared" si="138" ref="M687:M750">D687*(1/39.102)</f>
        <v>0</v>
      </c>
      <c r="N687" s="9">
        <f aca="true" t="shared" si="139" ref="N687:N750">N(E687)*0.08226</f>
        <v>0.32904</v>
      </c>
      <c r="O687" s="9"/>
      <c r="P687" s="7">
        <f aca="true" t="shared" si="140" ref="P687:P750">(N(F687)*0.01639)</f>
        <v>9.30952</v>
      </c>
      <c r="Q687" s="9">
        <f aca="true" t="shared" si="141" ref="Q687:Q750">N(H687)*0.02821</f>
        <v>28.209999999999997</v>
      </c>
      <c r="R687" s="9">
        <f aca="true" t="shared" si="142" ref="R687:R750">N(I687)*0.02082</f>
        <v>0.29148</v>
      </c>
      <c r="T687" s="10">
        <f aca="true" t="shared" si="143" ref="T687:T750">SUM(K687:N687)</f>
        <v>26.023539999999997</v>
      </c>
      <c r="U687" s="10">
        <f aca="true" t="shared" si="144" ref="U687:U750">SUM(P687:R687)</f>
        <v>37.811</v>
      </c>
      <c r="V687" s="11">
        <f aca="true" t="shared" si="145" ref="V687:V750">+((T687-U687)/(T687+U687))*100</f>
        <v>-18.465645714686758</v>
      </c>
      <c r="X687" s="11">
        <f aca="true" t="shared" si="146" ref="X687:X750">+L687/(L687+Q687)</f>
        <v>0.46426875818979435</v>
      </c>
      <c r="Y687">
        <f aca="true" t="shared" si="147" ref="Y687:Y750">K687/(K687+R687)</f>
        <v>0.8106018271842389</v>
      </c>
      <c r="Z687">
        <v>7207</v>
      </c>
      <c r="AA687" t="s">
        <v>723</v>
      </c>
    </row>
    <row r="688" spans="1:27" ht="12.75">
      <c r="A688" t="s">
        <v>754</v>
      </c>
      <c r="B688">
        <v>700.75</v>
      </c>
      <c r="C688">
        <v>14117.88</v>
      </c>
      <c r="E688">
        <v>261.37</v>
      </c>
      <c r="F688">
        <v>50.42</v>
      </c>
      <c r="H688">
        <v>23717.42</v>
      </c>
      <c r="I688">
        <v>13.38</v>
      </c>
      <c r="K688" s="7">
        <f t="shared" si="136"/>
        <v>34.967425</v>
      </c>
      <c r="L688" s="13">
        <f t="shared" si="137"/>
        <v>614.1277799999999</v>
      </c>
      <c r="M688" s="8">
        <f t="shared" si="138"/>
        <v>0</v>
      </c>
      <c r="N688" s="9">
        <f t="shared" si="139"/>
        <v>21.5002962</v>
      </c>
      <c r="O688" s="9"/>
      <c r="P688" s="7">
        <f t="shared" si="140"/>
        <v>0.8263837999999999</v>
      </c>
      <c r="Q688" s="9">
        <f t="shared" si="141"/>
        <v>669.0684181999999</v>
      </c>
      <c r="R688" s="9">
        <f t="shared" si="142"/>
        <v>0.27857160000000003</v>
      </c>
      <c r="T688" s="10">
        <f t="shared" si="143"/>
        <v>670.5955012</v>
      </c>
      <c r="U688" s="10">
        <f t="shared" si="144"/>
        <v>670.1733735999999</v>
      </c>
      <c r="V688" s="11">
        <f t="shared" si="145"/>
        <v>0.03148399458952499</v>
      </c>
      <c r="X688" s="11">
        <f t="shared" si="146"/>
        <v>0.4785922689464527</v>
      </c>
      <c r="Y688">
        <f t="shared" si="147"/>
        <v>0.9920963619454017</v>
      </c>
      <c r="Z688">
        <v>1304</v>
      </c>
      <c r="AA688" t="s">
        <v>755</v>
      </c>
    </row>
    <row r="689" spans="1:27" ht="12.75">
      <c r="A689" t="s">
        <v>756</v>
      </c>
      <c r="B689">
        <v>123.244</v>
      </c>
      <c r="C689">
        <v>3159.91</v>
      </c>
      <c r="E689">
        <v>10.102</v>
      </c>
      <c r="F689">
        <v>24.2448</v>
      </c>
      <c r="G689">
        <v>5</v>
      </c>
      <c r="H689">
        <v>56.5712</v>
      </c>
      <c r="I689">
        <v>7071</v>
      </c>
      <c r="K689" s="7">
        <f t="shared" si="136"/>
        <v>6.1498756</v>
      </c>
      <c r="L689" s="13">
        <f t="shared" si="137"/>
        <v>137.45608499999997</v>
      </c>
      <c r="M689" s="8">
        <f t="shared" si="138"/>
        <v>0</v>
      </c>
      <c r="N689" s="9">
        <f t="shared" si="139"/>
        <v>0.8309905200000001</v>
      </c>
      <c r="O689" s="9"/>
      <c r="P689" s="7">
        <f t="shared" si="140"/>
        <v>0.39737227199999997</v>
      </c>
      <c r="Q689" s="9">
        <f t="shared" si="141"/>
        <v>1.5958735519999998</v>
      </c>
      <c r="R689" s="9">
        <f t="shared" si="142"/>
        <v>147.21822</v>
      </c>
      <c r="T689" s="10">
        <f t="shared" si="143"/>
        <v>144.43695111999997</v>
      </c>
      <c r="U689" s="10">
        <f t="shared" si="144"/>
        <v>149.21146582400002</v>
      </c>
      <c r="V689" s="11">
        <f t="shared" si="145"/>
        <v>-1.6259289778192676</v>
      </c>
      <c r="X689" s="11">
        <f t="shared" si="146"/>
        <v>0.9885231853717241</v>
      </c>
      <c r="Y689">
        <f t="shared" si="147"/>
        <v>0.04009879353290998</v>
      </c>
      <c r="Z689">
        <v>1435</v>
      </c>
      <c r="AA689" t="s">
        <v>755</v>
      </c>
    </row>
    <row r="690" spans="1:27" ht="12.75">
      <c r="A690" t="s">
        <v>756</v>
      </c>
      <c r="B690">
        <v>129.254</v>
      </c>
      <c r="C690">
        <v>3553.49</v>
      </c>
      <c r="E690">
        <v>6.0588</v>
      </c>
      <c r="F690">
        <v>44.4312</v>
      </c>
      <c r="H690">
        <v>28.2744</v>
      </c>
      <c r="I690">
        <v>7663</v>
      </c>
      <c r="K690" s="7">
        <f t="shared" si="136"/>
        <v>6.4497746</v>
      </c>
      <c r="L690" s="13">
        <f t="shared" si="137"/>
        <v>154.57681499999998</v>
      </c>
      <c r="M690" s="8">
        <f t="shared" si="138"/>
        <v>0</v>
      </c>
      <c r="N690" s="9">
        <f t="shared" si="139"/>
        <v>0.498396888</v>
      </c>
      <c r="O690" s="9"/>
      <c r="P690" s="7">
        <f t="shared" si="140"/>
        <v>0.7282273679999999</v>
      </c>
      <c r="Q690" s="9">
        <f t="shared" si="141"/>
        <v>0.797620824</v>
      </c>
      <c r="R690" s="9">
        <f t="shared" si="142"/>
        <v>159.54366000000002</v>
      </c>
      <c r="T690" s="10">
        <f t="shared" si="143"/>
        <v>161.524986488</v>
      </c>
      <c r="U690" s="10">
        <f t="shared" si="144"/>
        <v>161.06950819200003</v>
      </c>
      <c r="V690" s="11">
        <f t="shared" si="145"/>
        <v>0.1411922098831172</v>
      </c>
      <c r="X690" s="11">
        <f t="shared" si="146"/>
        <v>0.9948664603686573</v>
      </c>
      <c r="Y690">
        <f t="shared" si="147"/>
        <v>0.0388556006178331</v>
      </c>
      <c r="Z690">
        <v>1435</v>
      </c>
      <c r="AA690" t="s">
        <v>755</v>
      </c>
    </row>
    <row r="691" spans="1:27" ht="12.75">
      <c r="A691" t="s">
        <v>756</v>
      </c>
      <c r="B691">
        <v>417.127</v>
      </c>
      <c r="C691">
        <v>4674.59</v>
      </c>
      <c r="E691">
        <v>61.7178</v>
      </c>
      <c r="F691">
        <v>77.6793</v>
      </c>
      <c r="H691">
        <v>276.666</v>
      </c>
      <c r="I691">
        <v>10657</v>
      </c>
      <c r="K691" s="7">
        <f t="shared" si="136"/>
        <v>20.8146373</v>
      </c>
      <c r="L691" s="13">
        <f t="shared" si="137"/>
        <v>203.344665</v>
      </c>
      <c r="M691" s="8">
        <f t="shared" si="138"/>
        <v>0</v>
      </c>
      <c r="N691" s="9">
        <f t="shared" si="139"/>
        <v>5.0769062279999995</v>
      </c>
      <c r="O691" s="9"/>
      <c r="P691" s="7">
        <f t="shared" si="140"/>
        <v>1.2731637269999998</v>
      </c>
      <c r="Q691" s="9">
        <f t="shared" si="141"/>
        <v>7.80474786</v>
      </c>
      <c r="R691" s="9">
        <f t="shared" si="142"/>
        <v>221.87874000000002</v>
      </c>
      <c r="T691" s="10">
        <f t="shared" si="143"/>
        <v>229.236208528</v>
      </c>
      <c r="U691" s="10">
        <f t="shared" si="144"/>
        <v>230.956651587</v>
      </c>
      <c r="V691" s="11">
        <f t="shared" si="145"/>
        <v>-0.3738526187846739</v>
      </c>
      <c r="X691" s="11">
        <f t="shared" si="146"/>
        <v>0.9630368479159597</v>
      </c>
      <c r="Y691">
        <f t="shared" si="147"/>
        <v>0.0857651639759022</v>
      </c>
      <c r="Z691">
        <v>1435</v>
      </c>
      <c r="AA691" t="s">
        <v>755</v>
      </c>
    </row>
    <row r="692" spans="1:27" ht="12.75">
      <c r="A692" t="s">
        <v>757</v>
      </c>
      <c r="B692">
        <v>458.88</v>
      </c>
      <c r="C692">
        <v>15842.02</v>
      </c>
      <c r="E692">
        <v>197.25</v>
      </c>
      <c r="F692">
        <v>698.03</v>
      </c>
      <c r="H692">
        <v>25368.08</v>
      </c>
      <c r="I692">
        <v>33.73</v>
      </c>
      <c r="K692" s="7">
        <f t="shared" si="136"/>
        <v>22.898112</v>
      </c>
      <c r="L692" s="13">
        <f t="shared" si="137"/>
        <v>689.1278699999999</v>
      </c>
      <c r="M692" s="8">
        <f t="shared" si="138"/>
        <v>0</v>
      </c>
      <c r="N692" s="9">
        <f t="shared" si="139"/>
        <v>16.225785</v>
      </c>
      <c r="O692" s="9"/>
      <c r="P692" s="7">
        <f t="shared" si="140"/>
        <v>11.440711699999998</v>
      </c>
      <c r="Q692" s="9">
        <f t="shared" si="141"/>
        <v>715.6335368</v>
      </c>
      <c r="R692" s="9">
        <f t="shared" si="142"/>
        <v>0.7022586</v>
      </c>
      <c r="T692" s="10">
        <f t="shared" si="143"/>
        <v>728.2517669999999</v>
      </c>
      <c r="U692" s="10">
        <f t="shared" si="144"/>
        <v>727.7765071</v>
      </c>
      <c r="V692" s="11">
        <f t="shared" si="145"/>
        <v>0.03264084279500843</v>
      </c>
      <c r="X692" s="11">
        <f t="shared" si="146"/>
        <v>0.4905657762693029</v>
      </c>
      <c r="Y692">
        <f t="shared" si="147"/>
        <v>0.9702437469350587</v>
      </c>
      <c r="Z692">
        <v>1435</v>
      </c>
      <c r="AA692" t="s">
        <v>755</v>
      </c>
    </row>
    <row r="693" spans="1:27" ht="12.75">
      <c r="A693" t="s">
        <v>758</v>
      </c>
      <c r="B693">
        <v>742.56</v>
      </c>
      <c r="C693">
        <v>20515.04</v>
      </c>
      <c r="E693">
        <v>269.36</v>
      </c>
      <c r="F693">
        <v>812.24</v>
      </c>
      <c r="H693">
        <v>33190.56</v>
      </c>
      <c r="I693">
        <v>65.52</v>
      </c>
      <c r="K693" s="7">
        <f t="shared" si="136"/>
        <v>37.053743999999995</v>
      </c>
      <c r="L693" s="13">
        <f t="shared" si="137"/>
        <v>892.40424</v>
      </c>
      <c r="M693" s="8">
        <f t="shared" si="138"/>
        <v>0</v>
      </c>
      <c r="N693" s="9">
        <f t="shared" si="139"/>
        <v>22.1575536</v>
      </c>
      <c r="O693" s="9"/>
      <c r="P693" s="7">
        <f t="shared" si="140"/>
        <v>13.312613599999999</v>
      </c>
      <c r="Q693" s="9">
        <f t="shared" si="141"/>
        <v>936.3056975999999</v>
      </c>
      <c r="R693" s="9">
        <f t="shared" si="142"/>
        <v>1.3641264</v>
      </c>
      <c r="T693" s="10">
        <f t="shared" si="143"/>
        <v>951.6155375999999</v>
      </c>
      <c r="U693" s="10">
        <f t="shared" si="144"/>
        <v>950.9824375999999</v>
      </c>
      <c r="V693" s="11">
        <f t="shared" si="145"/>
        <v>0.03327555312537648</v>
      </c>
      <c r="X693" s="11">
        <f t="shared" si="146"/>
        <v>0.4879966044102062</v>
      </c>
      <c r="Y693">
        <f t="shared" si="147"/>
        <v>0.9644923993496526</v>
      </c>
      <c r="Z693">
        <v>1487</v>
      </c>
      <c r="AA693" t="s">
        <v>755</v>
      </c>
    </row>
    <row r="694" spans="1:27" ht="12.75">
      <c r="A694" t="s">
        <v>759</v>
      </c>
      <c r="B694">
        <v>208.48</v>
      </c>
      <c r="C694">
        <v>15148.25</v>
      </c>
      <c r="E694">
        <v>32.86</v>
      </c>
      <c r="F694">
        <v>2055.03</v>
      </c>
      <c r="H694">
        <v>22578.6</v>
      </c>
      <c r="I694">
        <v>13.35</v>
      </c>
      <c r="K694" s="7">
        <f t="shared" si="136"/>
        <v>10.403151999999999</v>
      </c>
      <c r="L694" s="13">
        <f t="shared" si="137"/>
        <v>658.9488749999999</v>
      </c>
      <c r="M694" s="8">
        <f t="shared" si="138"/>
        <v>0</v>
      </c>
      <c r="N694" s="9">
        <f t="shared" si="139"/>
        <v>2.7030636</v>
      </c>
      <c r="O694" s="9"/>
      <c r="P694" s="7">
        <f t="shared" si="140"/>
        <v>33.6819417</v>
      </c>
      <c r="Q694" s="9">
        <f t="shared" si="141"/>
        <v>636.9423059999999</v>
      </c>
      <c r="R694" s="9">
        <f t="shared" si="142"/>
        <v>0.277947</v>
      </c>
      <c r="T694" s="10">
        <f t="shared" si="143"/>
        <v>672.0550905999999</v>
      </c>
      <c r="U694" s="10">
        <f t="shared" si="144"/>
        <v>670.9021947</v>
      </c>
      <c r="V694" s="11">
        <f t="shared" si="145"/>
        <v>0.08584754799124676</v>
      </c>
      <c r="X694" s="11">
        <f t="shared" si="146"/>
        <v>0.5084909015983187</v>
      </c>
      <c r="Y694">
        <f t="shared" si="147"/>
        <v>0.9739776777651813</v>
      </c>
      <c r="Z694">
        <v>1858</v>
      </c>
      <c r="AA694" t="s">
        <v>755</v>
      </c>
    </row>
    <row r="695" spans="1:27" ht="12.75">
      <c r="A695" t="s">
        <v>760</v>
      </c>
      <c r="B695">
        <v>445.66</v>
      </c>
      <c r="C695">
        <v>1234.36</v>
      </c>
      <c r="E695">
        <v>21.13</v>
      </c>
      <c r="F695">
        <v>110.66</v>
      </c>
      <c r="H695">
        <v>57.34</v>
      </c>
      <c r="I695">
        <v>3565.26</v>
      </c>
      <c r="K695" s="7">
        <f t="shared" si="136"/>
        <v>22.238434</v>
      </c>
      <c r="L695" s="13">
        <f t="shared" si="137"/>
        <v>53.69465999999999</v>
      </c>
      <c r="M695" s="8">
        <f t="shared" si="138"/>
        <v>0</v>
      </c>
      <c r="N695" s="9">
        <f t="shared" si="139"/>
        <v>1.7381537999999999</v>
      </c>
      <c r="O695" s="9"/>
      <c r="P695" s="7">
        <f t="shared" si="140"/>
        <v>1.8137173999999998</v>
      </c>
      <c r="Q695" s="9">
        <f t="shared" si="141"/>
        <v>1.6175614</v>
      </c>
      <c r="R695" s="9">
        <f t="shared" si="142"/>
        <v>74.22871320000002</v>
      </c>
      <c r="T695" s="10">
        <f t="shared" si="143"/>
        <v>77.6712478</v>
      </c>
      <c r="U695" s="10">
        <f t="shared" si="144"/>
        <v>77.65999200000002</v>
      </c>
      <c r="V695" s="11">
        <f t="shared" si="145"/>
        <v>0.0072463208395678385</v>
      </c>
      <c r="X695" s="11">
        <f t="shared" si="146"/>
        <v>0.9707558047921756</v>
      </c>
      <c r="Y695">
        <f t="shared" si="147"/>
        <v>0.2305285752246232</v>
      </c>
      <c r="Z695">
        <v>1975</v>
      </c>
      <c r="AA695" t="s">
        <v>755</v>
      </c>
    </row>
    <row r="696" spans="1:27" ht="12.75">
      <c r="A696" t="s">
        <v>761</v>
      </c>
      <c r="B696">
        <v>298.78</v>
      </c>
      <c r="C696">
        <v>1474.8</v>
      </c>
      <c r="E696">
        <v>18.11</v>
      </c>
      <c r="F696">
        <v>122.73</v>
      </c>
      <c r="H696">
        <v>50.3</v>
      </c>
      <c r="I696">
        <v>3703.09</v>
      </c>
      <c r="K696" s="7">
        <f t="shared" si="136"/>
        <v>14.909121999999998</v>
      </c>
      <c r="L696" s="13">
        <f t="shared" si="137"/>
        <v>64.15379999999999</v>
      </c>
      <c r="M696" s="8">
        <f t="shared" si="138"/>
        <v>0</v>
      </c>
      <c r="N696" s="9">
        <f t="shared" si="139"/>
        <v>1.4897285999999998</v>
      </c>
      <c r="O696" s="9"/>
      <c r="P696" s="7">
        <f t="shared" si="140"/>
        <v>2.0115447</v>
      </c>
      <c r="Q696" s="9">
        <f t="shared" si="141"/>
        <v>1.418963</v>
      </c>
      <c r="R696" s="9">
        <f t="shared" si="142"/>
        <v>77.0983338</v>
      </c>
      <c r="T696" s="10">
        <f t="shared" si="143"/>
        <v>80.55265059999999</v>
      </c>
      <c r="U696" s="10">
        <f t="shared" si="144"/>
        <v>80.5288415</v>
      </c>
      <c r="V696" s="11">
        <f t="shared" si="145"/>
        <v>0.014780779399046822</v>
      </c>
      <c r="X696" s="11">
        <f t="shared" si="146"/>
        <v>0.978360481775032</v>
      </c>
      <c r="Y696">
        <f t="shared" si="147"/>
        <v>0.16204254177409824</v>
      </c>
      <c r="Z696">
        <v>2150</v>
      </c>
      <c r="AA696" t="s">
        <v>755</v>
      </c>
    </row>
    <row r="697" spans="1:27" ht="12.75">
      <c r="A697" t="s">
        <v>762</v>
      </c>
      <c r="B697">
        <v>73.51</v>
      </c>
      <c r="C697">
        <v>11453.58</v>
      </c>
      <c r="E697">
        <v>52.07</v>
      </c>
      <c r="F697">
        <v>4138.11</v>
      </c>
      <c r="G697">
        <v>144.98</v>
      </c>
      <c r="H697">
        <v>15350.74</v>
      </c>
      <c r="I697">
        <v>4.08</v>
      </c>
      <c r="K697" s="7">
        <f t="shared" si="136"/>
        <v>3.668149</v>
      </c>
      <c r="L697" s="13">
        <f t="shared" si="137"/>
        <v>498.23072999999994</v>
      </c>
      <c r="M697" s="8">
        <f t="shared" si="138"/>
        <v>0</v>
      </c>
      <c r="N697" s="9">
        <f t="shared" si="139"/>
        <v>4.2832782</v>
      </c>
      <c r="O697" s="9"/>
      <c r="P697" s="7">
        <f t="shared" si="140"/>
        <v>67.82362289999999</v>
      </c>
      <c r="Q697" s="9">
        <f t="shared" si="141"/>
        <v>433.0443754</v>
      </c>
      <c r="R697" s="9">
        <f t="shared" si="142"/>
        <v>0.08494560000000001</v>
      </c>
      <c r="T697" s="10">
        <f t="shared" si="143"/>
        <v>506.18215719999995</v>
      </c>
      <c r="U697" s="10">
        <f t="shared" si="144"/>
        <v>500.9529439</v>
      </c>
      <c r="V697" s="11">
        <f t="shared" si="145"/>
        <v>0.5192166665910648</v>
      </c>
      <c r="X697" s="11">
        <f t="shared" si="146"/>
        <v>0.5349984415034917</v>
      </c>
      <c r="Y697">
        <f t="shared" si="147"/>
        <v>0.9773665177531096</v>
      </c>
      <c r="Z697">
        <v>2200</v>
      </c>
      <c r="AA697" t="s">
        <v>755</v>
      </c>
    </row>
    <row r="698" spans="1:27" ht="12.75">
      <c r="A698" t="s">
        <v>763</v>
      </c>
      <c r="B698">
        <v>431</v>
      </c>
      <c r="C698">
        <v>10132</v>
      </c>
      <c r="E698">
        <v>101</v>
      </c>
      <c r="F698">
        <v>1000</v>
      </c>
      <c r="H698">
        <v>16100</v>
      </c>
      <c r="I698">
        <v>7</v>
      </c>
      <c r="K698" s="7">
        <f t="shared" si="136"/>
        <v>21.5069</v>
      </c>
      <c r="L698" s="13">
        <f t="shared" si="137"/>
        <v>440.74199999999996</v>
      </c>
      <c r="M698" s="8">
        <f t="shared" si="138"/>
        <v>0</v>
      </c>
      <c r="N698" s="9">
        <f t="shared" si="139"/>
        <v>8.30826</v>
      </c>
      <c r="O698" s="9"/>
      <c r="P698" s="7">
        <f t="shared" si="140"/>
        <v>16.389999999999997</v>
      </c>
      <c r="Q698" s="9">
        <f t="shared" si="141"/>
        <v>454.181</v>
      </c>
      <c r="R698" s="9">
        <f t="shared" si="142"/>
        <v>0.14574</v>
      </c>
      <c r="T698" s="10">
        <f t="shared" si="143"/>
        <v>470.55715999999995</v>
      </c>
      <c r="U698" s="10">
        <f t="shared" si="144"/>
        <v>470.71673999999996</v>
      </c>
      <c r="V698" s="11">
        <f t="shared" si="145"/>
        <v>-0.016953619982452015</v>
      </c>
      <c r="X698" s="11">
        <f t="shared" si="146"/>
        <v>0.49249153279108926</v>
      </c>
      <c r="Y698">
        <f t="shared" si="147"/>
        <v>0.9932691810328902</v>
      </c>
      <c r="Z698">
        <v>2425</v>
      </c>
      <c r="AA698" t="s">
        <v>755</v>
      </c>
    </row>
    <row r="699" spans="1:27" ht="12.75">
      <c r="A699" t="s">
        <v>764</v>
      </c>
      <c r="B699">
        <v>184.18</v>
      </c>
      <c r="C699">
        <v>3687.73</v>
      </c>
      <c r="E699">
        <v>41.49</v>
      </c>
      <c r="F699">
        <v>228.71</v>
      </c>
      <c r="H699">
        <v>40.48</v>
      </c>
      <c r="I699">
        <v>8068.68</v>
      </c>
      <c r="K699" s="7">
        <f t="shared" si="136"/>
        <v>9.190582000000001</v>
      </c>
      <c r="L699" s="13">
        <f t="shared" si="137"/>
        <v>160.41625499999998</v>
      </c>
      <c r="M699" s="8">
        <f t="shared" si="138"/>
        <v>0</v>
      </c>
      <c r="N699" s="9">
        <f t="shared" si="139"/>
        <v>3.4129674000000003</v>
      </c>
      <c r="O699" s="9"/>
      <c r="P699" s="7">
        <f t="shared" si="140"/>
        <v>3.7485568999999996</v>
      </c>
      <c r="Q699" s="9">
        <f t="shared" si="141"/>
        <v>1.1419408</v>
      </c>
      <c r="R699" s="9">
        <f t="shared" si="142"/>
        <v>167.9899176</v>
      </c>
      <c r="T699" s="10">
        <f t="shared" si="143"/>
        <v>173.0198044</v>
      </c>
      <c r="U699" s="10">
        <f t="shared" si="144"/>
        <v>172.8804153</v>
      </c>
      <c r="V699" s="11">
        <f t="shared" si="145"/>
        <v>0.04029748813715145</v>
      </c>
      <c r="X699" s="11">
        <f t="shared" si="146"/>
        <v>0.9929317061610812</v>
      </c>
      <c r="Y699">
        <f t="shared" si="147"/>
        <v>0.05187129520883234</v>
      </c>
      <c r="Z699">
        <v>2611</v>
      </c>
      <c r="AA699" t="s">
        <v>755</v>
      </c>
    </row>
    <row r="700" spans="1:27" ht="12.75">
      <c r="A700" t="s">
        <v>765</v>
      </c>
      <c r="B700">
        <v>91</v>
      </c>
      <c r="C700">
        <v>3474</v>
      </c>
      <c r="E700">
        <v>14</v>
      </c>
      <c r="F700">
        <v>3640</v>
      </c>
      <c r="G700">
        <v>48</v>
      </c>
      <c r="H700">
        <v>3360</v>
      </c>
      <c r="I700">
        <v>36</v>
      </c>
      <c r="K700" s="7">
        <f t="shared" si="136"/>
        <v>4.5409</v>
      </c>
      <c r="L700" s="13">
        <f t="shared" si="137"/>
        <v>151.119</v>
      </c>
      <c r="M700" s="8">
        <f t="shared" si="138"/>
        <v>0</v>
      </c>
      <c r="N700" s="9">
        <f t="shared" si="139"/>
        <v>1.15164</v>
      </c>
      <c r="O700" s="9"/>
      <c r="P700" s="7">
        <f t="shared" si="140"/>
        <v>59.65959999999999</v>
      </c>
      <c r="Q700" s="9">
        <f t="shared" si="141"/>
        <v>94.7856</v>
      </c>
      <c r="R700" s="9">
        <f t="shared" si="142"/>
        <v>0.7495200000000001</v>
      </c>
      <c r="T700" s="10">
        <f t="shared" si="143"/>
        <v>156.81153999999998</v>
      </c>
      <c r="U700" s="10">
        <f t="shared" si="144"/>
        <v>155.19472</v>
      </c>
      <c r="V700" s="11">
        <f t="shared" si="145"/>
        <v>0.5182011412206889</v>
      </c>
      <c r="X700" s="11">
        <f t="shared" si="146"/>
        <v>0.6145432008998611</v>
      </c>
      <c r="Y700">
        <f t="shared" si="147"/>
        <v>0.8583250479168005</v>
      </c>
      <c r="Z700">
        <v>2630</v>
      </c>
      <c r="AA700" t="s">
        <v>755</v>
      </c>
    </row>
    <row r="701" spans="1:27" ht="12.75">
      <c r="A701" t="s">
        <v>766</v>
      </c>
      <c r="B701">
        <v>45</v>
      </c>
      <c r="C701">
        <v>2907</v>
      </c>
      <c r="D701">
        <v>16</v>
      </c>
      <c r="E701">
        <v>9</v>
      </c>
      <c r="F701">
        <v>842</v>
      </c>
      <c r="G701">
        <v>96</v>
      </c>
      <c r="H701">
        <v>4000</v>
      </c>
      <c r="I701">
        <v>2</v>
      </c>
      <c r="K701" s="7">
        <f t="shared" si="136"/>
        <v>2.2455</v>
      </c>
      <c r="L701" s="13">
        <f t="shared" si="137"/>
        <v>126.4545</v>
      </c>
      <c r="M701" s="8">
        <f t="shared" si="138"/>
        <v>0.40918623088333084</v>
      </c>
      <c r="N701" s="9">
        <f t="shared" si="139"/>
        <v>0.74034</v>
      </c>
      <c r="O701" s="9"/>
      <c r="P701" s="7">
        <f t="shared" si="140"/>
        <v>13.800379999999999</v>
      </c>
      <c r="Q701" s="9">
        <f t="shared" si="141"/>
        <v>112.83999999999999</v>
      </c>
      <c r="R701" s="9">
        <f t="shared" si="142"/>
        <v>0.04164</v>
      </c>
      <c r="T701" s="10">
        <f t="shared" si="143"/>
        <v>129.84952623088333</v>
      </c>
      <c r="U701" s="10">
        <f t="shared" si="144"/>
        <v>126.68202</v>
      </c>
      <c r="V701" s="11">
        <f t="shared" si="145"/>
        <v>1.234743359022409</v>
      </c>
      <c r="X701" s="11">
        <f t="shared" si="146"/>
        <v>0.5284471644772446</v>
      </c>
      <c r="Y701">
        <f t="shared" si="147"/>
        <v>0.9817938560822687</v>
      </c>
      <c r="Z701">
        <v>2992</v>
      </c>
      <c r="AA701" t="s">
        <v>755</v>
      </c>
    </row>
    <row r="702" spans="1:27" ht="12.75">
      <c r="A702" t="s">
        <v>767</v>
      </c>
      <c r="B702">
        <v>19.15</v>
      </c>
      <c r="C702">
        <v>1855.73</v>
      </c>
      <c r="E702">
        <v>4.03</v>
      </c>
      <c r="F702">
        <v>501.98</v>
      </c>
      <c r="G702">
        <v>539.28</v>
      </c>
      <c r="H702">
        <v>1019.09</v>
      </c>
      <c r="I702">
        <v>1300.32</v>
      </c>
      <c r="K702" s="7">
        <f t="shared" si="136"/>
        <v>0.9555849999999999</v>
      </c>
      <c r="L702" s="13">
        <f t="shared" si="137"/>
        <v>80.724255</v>
      </c>
      <c r="M702" s="8">
        <f t="shared" si="138"/>
        <v>0</v>
      </c>
      <c r="N702" s="9">
        <f t="shared" si="139"/>
        <v>0.3315078</v>
      </c>
      <c r="O702" s="9"/>
      <c r="P702" s="7">
        <f t="shared" si="140"/>
        <v>8.2274522</v>
      </c>
      <c r="Q702" s="9">
        <f t="shared" si="141"/>
        <v>28.7485289</v>
      </c>
      <c r="R702" s="9">
        <f t="shared" si="142"/>
        <v>27.072662400000002</v>
      </c>
      <c r="T702" s="10">
        <f t="shared" si="143"/>
        <v>82.0113478</v>
      </c>
      <c r="U702" s="10">
        <f t="shared" si="144"/>
        <v>64.0486435</v>
      </c>
      <c r="V702" s="11">
        <f t="shared" si="145"/>
        <v>12.298168814145342</v>
      </c>
      <c r="X702" s="11">
        <f t="shared" si="146"/>
        <v>0.7373910859318158</v>
      </c>
      <c r="Y702">
        <f t="shared" si="147"/>
        <v>0.03409364083178457</v>
      </c>
      <c r="Z702">
        <v>3130</v>
      </c>
      <c r="AA702" t="s">
        <v>755</v>
      </c>
    </row>
    <row r="703" spans="1:27" ht="12.75">
      <c r="A703" t="s">
        <v>768</v>
      </c>
      <c r="B703">
        <v>425</v>
      </c>
      <c r="C703">
        <v>13415</v>
      </c>
      <c r="D703">
        <v>140</v>
      </c>
      <c r="E703">
        <v>119</v>
      </c>
      <c r="F703">
        <v>1574</v>
      </c>
      <c r="H703">
        <v>21000</v>
      </c>
      <c r="I703">
        <v>5</v>
      </c>
      <c r="K703" s="7">
        <f t="shared" si="136"/>
        <v>21.2075</v>
      </c>
      <c r="L703" s="13">
        <f t="shared" si="137"/>
        <v>583.5525</v>
      </c>
      <c r="M703" s="8">
        <f t="shared" si="138"/>
        <v>3.580379520229145</v>
      </c>
      <c r="N703" s="9">
        <f t="shared" si="139"/>
        <v>9.78894</v>
      </c>
      <c r="O703" s="9"/>
      <c r="P703" s="7">
        <f t="shared" si="140"/>
        <v>25.797859999999996</v>
      </c>
      <c r="Q703" s="9">
        <f t="shared" si="141"/>
        <v>592.41</v>
      </c>
      <c r="R703" s="9">
        <f t="shared" si="142"/>
        <v>0.10410000000000001</v>
      </c>
      <c r="T703" s="10">
        <f t="shared" si="143"/>
        <v>618.1293195202292</v>
      </c>
      <c r="U703" s="10">
        <f t="shared" si="144"/>
        <v>618.31196</v>
      </c>
      <c r="V703" s="11">
        <f t="shared" si="145"/>
        <v>-0.014771464103957153</v>
      </c>
      <c r="X703" s="11">
        <f t="shared" si="146"/>
        <v>0.4962339360311234</v>
      </c>
      <c r="Y703">
        <f t="shared" si="147"/>
        <v>0.9951153362488036</v>
      </c>
      <c r="Z703">
        <v>3160</v>
      </c>
      <c r="AA703" t="s">
        <v>755</v>
      </c>
    </row>
    <row r="704" spans="1:27" ht="12.75">
      <c r="A704" t="s">
        <v>769</v>
      </c>
      <c r="B704">
        <v>144.38</v>
      </c>
      <c r="C704">
        <v>12516.35</v>
      </c>
      <c r="E704">
        <v>47.1</v>
      </c>
      <c r="F704">
        <v>1525.76</v>
      </c>
      <c r="H704">
        <v>18739.2</v>
      </c>
      <c r="I704">
        <v>87.04</v>
      </c>
      <c r="K704" s="7">
        <f t="shared" si="136"/>
        <v>7.204562</v>
      </c>
      <c r="L704" s="13">
        <f t="shared" si="137"/>
        <v>544.461225</v>
      </c>
      <c r="M704" s="8">
        <f t="shared" si="138"/>
        <v>0</v>
      </c>
      <c r="N704" s="9">
        <f t="shared" si="139"/>
        <v>3.8744460000000003</v>
      </c>
      <c r="O704" s="9"/>
      <c r="P704" s="7">
        <f t="shared" si="140"/>
        <v>25.007206399999998</v>
      </c>
      <c r="Q704" s="9">
        <f t="shared" si="141"/>
        <v>528.632832</v>
      </c>
      <c r="R704" s="9">
        <f t="shared" si="142"/>
        <v>1.8121728000000004</v>
      </c>
      <c r="T704" s="10">
        <f t="shared" si="143"/>
        <v>555.5402330000001</v>
      </c>
      <c r="U704" s="10">
        <f t="shared" si="144"/>
        <v>555.4522112</v>
      </c>
      <c r="V704" s="11">
        <f t="shared" si="145"/>
        <v>0.007922808157662562</v>
      </c>
      <c r="X704" s="11">
        <f t="shared" si="146"/>
        <v>0.5073751191224797</v>
      </c>
      <c r="Y704">
        <f t="shared" si="147"/>
        <v>0.7990211711671946</v>
      </c>
      <c r="Z704">
        <v>3170</v>
      </c>
      <c r="AA704" t="s">
        <v>755</v>
      </c>
    </row>
    <row r="705" spans="1:27" ht="12.75">
      <c r="A705" t="s">
        <v>770</v>
      </c>
      <c r="B705">
        <v>505.42</v>
      </c>
      <c r="C705">
        <v>9184.25</v>
      </c>
      <c r="E705">
        <v>94.77</v>
      </c>
      <c r="F705">
        <v>1491.82</v>
      </c>
      <c r="H705">
        <v>14453.5</v>
      </c>
      <c r="I705">
        <v>3.06</v>
      </c>
      <c r="K705" s="7">
        <f t="shared" si="136"/>
        <v>25.220458</v>
      </c>
      <c r="L705" s="13">
        <f t="shared" si="137"/>
        <v>399.51487499999996</v>
      </c>
      <c r="M705" s="8">
        <f t="shared" si="138"/>
        <v>0</v>
      </c>
      <c r="N705" s="9">
        <f t="shared" si="139"/>
        <v>7.795780199999999</v>
      </c>
      <c r="O705" s="9"/>
      <c r="P705" s="7">
        <f t="shared" si="140"/>
        <v>24.450929799999997</v>
      </c>
      <c r="Q705" s="9">
        <f t="shared" si="141"/>
        <v>407.733235</v>
      </c>
      <c r="R705" s="9">
        <f t="shared" si="142"/>
        <v>0.06370920000000001</v>
      </c>
      <c r="T705" s="10">
        <f t="shared" si="143"/>
        <v>432.5311132</v>
      </c>
      <c r="U705" s="10">
        <f t="shared" si="144"/>
        <v>432.24787399999997</v>
      </c>
      <c r="V705" s="11">
        <f t="shared" si="145"/>
        <v>0.03275278472215235</v>
      </c>
      <c r="X705" s="11">
        <f t="shared" si="146"/>
        <v>0.49490964432236323</v>
      </c>
      <c r="Y705">
        <f t="shared" si="147"/>
        <v>0.9974802729512087</v>
      </c>
      <c r="Z705">
        <v>4050</v>
      </c>
      <c r="AA705" t="s">
        <v>755</v>
      </c>
    </row>
    <row r="706" spans="1:27" ht="12.75">
      <c r="A706" t="s">
        <v>771</v>
      </c>
      <c r="B706">
        <v>262</v>
      </c>
      <c r="C706">
        <v>6476</v>
      </c>
      <c r="E706">
        <v>25</v>
      </c>
      <c r="F706">
        <v>85</v>
      </c>
      <c r="H706">
        <v>10385</v>
      </c>
      <c r="I706">
        <v>123</v>
      </c>
      <c r="K706" s="7">
        <f t="shared" si="136"/>
        <v>13.0738</v>
      </c>
      <c r="L706" s="13">
        <f t="shared" si="137"/>
        <v>281.70599999999996</v>
      </c>
      <c r="M706" s="8">
        <f t="shared" si="138"/>
        <v>0</v>
      </c>
      <c r="N706" s="9">
        <f t="shared" si="139"/>
        <v>2.0564999999999998</v>
      </c>
      <c r="O706" s="9"/>
      <c r="P706" s="7">
        <f t="shared" si="140"/>
        <v>1.3931499999999999</v>
      </c>
      <c r="Q706" s="9">
        <f t="shared" si="141"/>
        <v>292.96085</v>
      </c>
      <c r="R706" s="9">
        <f t="shared" si="142"/>
        <v>2.5608600000000004</v>
      </c>
      <c r="T706" s="10">
        <f t="shared" si="143"/>
        <v>296.83629999999994</v>
      </c>
      <c r="U706" s="10">
        <f t="shared" si="144"/>
        <v>296.91486</v>
      </c>
      <c r="V706" s="11">
        <f t="shared" si="145"/>
        <v>-0.01323113204528958</v>
      </c>
      <c r="X706" s="11">
        <f t="shared" si="146"/>
        <v>0.4902075002238253</v>
      </c>
      <c r="Y706">
        <f t="shared" si="147"/>
        <v>0.8362062238641582</v>
      </c>
      <c r="Z706">
        <v>5513</v>
      </c>
      <c r="AA706" t="s">
        <v>755</v>
      </c>
    </row>
    <row r="707" spans="1:27" ht="12.75">
      <c r="A707" t="s">
        <v>771</v>
      </c>
      <c r="B707">
        <v>247</v>
      </c>
      <c r="C707">
        <v>6281</v>
      </c>
      <c r="E707">
        <v>23</v>
      </c>
      <c r="F707">
        <v>170</v>
      </c>
      <c r="H707">
        <v>9989</v>
      </c>
      <c r="I707">
        <v>141</v>
      </c>
      <c r="K707" s="7">
        <f t="shared" si="136"/>
        <v>12.3253</v>
      </c>
      <c r="L707" s="13">
        <f t="shared" si="137"/>
        <v>273.2235</v>
      </c>
      <c r="M707" s="8">
        <f t="shared" si="138"/>
        <v>0</v>
      </c>
      <c r="N707" s="9">
        <f t="shared" si="139"/>
        <v>1.89198</v>
      </c>
      <c r="O707" s="9"/>
      <c r="P707" s="7">
        <f t="shared" si="140"/>
        <v>2.7862999999999998</v>
      </c>
      <c r="Q707" s="9">
        <f t="shared" si="141"/>
        <v>281.78969</v>
      </c>
      <c r="R707" s="9">
        <f t="shared" si="142"/>
        <v>2.93562</v>
      </c>
      <c r="T707" s="10">
        <f t="shared" si="143"/>
        <v>287.44078</v>
      </c>
      <c r="U707" s="10">
        <f t="shared" si="144"/>
        <v>287.51161</v>
      </c>
      <c r="V707" s="11">
        <f t="shared" si="145"/>
        <v>-0.012319280906024382</v>
      </c>
      <c r="X707" s="11">
        <f t="shared" si="146"/>
        <v>0.4922828951146188</v>
      </c>
      <c r="Y707">
        <f t="shared" si="147"/>
        <v>0.807638071623467</v>
      </c>
      <c r="Z707">
        <v>5513</v>
      </c>
      <c r="AA707" t="s">
        <v>755</v>
      </c>
    </row>
    <row r="708" spans="1:27" ht="12.75">
      <c r="A708" t="s">
        <v>772</v>
      </c>
      <c r="B708">
        <v>17.14</v>
      </c>
      <c r="C708">
        <v>3029.04</v>
      </c>
      <c r="E708">
        <v>14.11</v>
      </c>
      <c r="F708">
        <v>2250.86</v>
      </c>
      <c r="H708">
        <v>3366.72</v>
      </c>
      <c r="I708">
        <v>91.73</v>
      </c>
      <c r="K708" s="7">
        <f t="shared" si="136"/>
        <v>0.855286</v>
      </c>
      <c r="L708" s="13">
        <f t="shared" si="137"/>
        <v>131.76324</v>
      </c>
      <c r="M708" s="8">
        <f t="shared" si="138"/>
        <v>0</v>
      </c>
      <c r="N708" s="9">
        <f t="shared" si="139"/>
        <v>1.1606885999999998</v>
      </c>
      <c r="O708" s="9"/>
      <c r="P708" s="7">
        <f t="shared" si="140"/>
        <v>36.8915954</v>
      </c>
      <c r="Q708" s="9">
        <f t="shared" si="141"/>
        <v>94.97517119999999</v>
      </c>
      <c r="R708" s="9">
        <f t="shared" si="142"/>
        <v>1.9098186000000001</v>
      </c>
      <c r="T708" s="10">
        <f t="shared" si="143"/>
        <v>133.7792146</v>
      </c>
      <c r="U708" s="10">
        <f t="shared" si="144"/>
        <v>133.7765852</v>
      </c>
      <c r="V708" s="11">
        <f t="shared" si="145"/>
        <v>0.0009827482723061293</v>
      </c>
      <c r="X708" s="11">
        <f t="shared" si="146"/>
        <v>0.5811244742461176</v>
      </c>
      <c r="Y708">
        <f t="shared" si="147"/>
        <v>0.30931415759100034</v>
      </c>
      <c r="Z708">
        <v>6110</v>
      </c>
      <c r="AA708" t="s">
        <v>755</v>
      </c>
    </row>
    <row r="709" spans="1:27" ht="12.75">
      <c r="A709" t="s">
        <v>773</v>
      </c>
      <c r="B709">
        <v>126.5</v>
      </c>
      <c r="C709">
        <v>4849.5</v>
      </c>
      <c r="E709">
        <v>36.43</v>
      </c>
      <c r="F709">
        <v>1752.78</v>
      </c>
      <c r="H709">
        <v>6578</v>
      </c>
      <c r="I709">
        <v>289.43</v>
      </c>
      <c r="K709" s="7">
        <f t="shared" si="136"/>
        <v>6.31235</v>
      </c>
      <c r="L709" s="13">
        <f t="shared" si="137"/>
        <v>210.95325</v>
      </c>
      <c r="M709" s="8">
        <f t="shared" si="138"/>
        <v>0</v>
      </c>
      <c r="N709" s="9">
        <f t="shared" si="139"/>
        <v>2.9967318</v>
      </c>
      <c r="O709" s="9"/>
      <c r="P709" s="7">
        <f t="shared" si="140"/>
        <v>28.728064199999995</v>
      </c>
      <c r="Q709" s="9">
        <f t="shared" si="141"/>
        <v>185.56538</v>
      </c>
      <c r="R709" s="9">
        <f t="shared" si="142"/>
        <v>6.025932600000001</v>
      </c>
      <c r="T709" s="10">
        <f t="shared" si="143"/>
        <v>220.2623318</v>
      </c>
      <c r="U709" s="10">
        <f t="shared" si="144"/>
        <v>220.31937680000001</v>
      </c>
      <c r="V709" s="11">
        <f t="shared" si="145"/>
        <v>-0.012947655085655648</v>
      </c>
      <c r="X709" s="11">
        <f t="shared" si="146"/>
        <v>0.5320134642853981</v>
      </c>
      <c r="Y709">
        <f t="shared" si="147"/>
        <v>0.5116068584780187</v>
      </c>
      <c r="Z709">
        <v>6380</v>
      </c>
      <c r="AA709" t="s">
        <v>755</v>
      </c>
    </row>
    <row r="710" spans="1:27" ht="12.75">
      <c r="A710" t="s">
        <v>592</v>
      </c>
      <c r="B710">
        <v>2020</v>
      </c>
      <c r="C710">
        <v>29700</v>
      </c>
      <c r="E710">
        <v>825</v>
      </c>
      <c r="F710">
        <v>114</v>
      </c>
      <c r="H710">
        <v>47000</v>
      </c>
      <c r="I710">
        <v>4420</v>
      </c>
      <c r="K710" s="7">
        <f t="shared" si="136"/>
        <v>100.798</v>
      </c>
      <c r="L710" s="13">
        <f t="shared" si="137"/>
        <v>1291.9499999999998</v>
      </c>
      <c r="M710" s="8">
        <f t="shared" si="138"/>
        <v>0</v>
      </c>
      <c r="N710" s="9">
        <f t="shared" si="139"/>
        <v>67.8645</v>
      </c>
      <c r="O710" s="9"/>
      <c r="P710" s="7">
        <f t="shared" si="140"/>
        <v>1.8684599999999998</v>
      </c>
      <c r="Q710" s="9">
        <f t="shared" si="141"/>
        <v>1325.87</v>
      </c>
      <c r="R710" s="9">
        <f t="shared" si="142"/>
        <v>92.02440000000001</v>
      </c>
      <c r="T710" s="10">
        <f t="shared" si="143"/>
        <v>1460.6124999999997</v>
      </c>
      <c r="U710" s="10">
        <f t="shared" si="144"/>
        <v>1419.7628599999998</v>
      </c>
      <c r="V710" s="11">
        <f t="shared" si="145"/>
        <v>1.418205438335645</v>
      </c>
      <c r="X710" s="11">
        <f t="shared" si="146"/>
        <v>0.4935213269055932</v>
      </c>
      <c r="Y710">
        <f t="shared" si="147"/>
        <v>0.5227504688251987</v>
      </c>
      <c r="Z710">
        <v>6940</v>
      </c>
      <c r="AA710" t="s">
        <v>755</v>
      </c>
    </row>
    <row r="711" spans="1:27" ht="12.75">
      <c r="A711" t="s">
        <v>774</v>
      </c>
      <c r="B711">
        <v>20</v>
      </c>
      <c r="C711">
        <v>1286</v>
      </c>
      <c r="D711">
        <v>10</v>
      </c>
      <c r="E711">
        <v>0.8</v>
      </c>
      <c r="F711">
        <v>157</v>
      </c>
      <c r="H711">
        <v>56</v>
      </c>
      <c r="I711">
        <v>5</v>
      </c>
      <c r="K711" s="7">
        <f t="shared" si="136"/>
        <v>0.998</v>
      </c>
      <c r="L711" s="13">
        <f t="shared" si="137"/>
        <v>55.940999999999995</v>
      </c>
      <c r="M711" s="8">
        <f t="shared" si="138"/>
        <v>0.25574139430208176</v>
      </c>
      <c r="N711" s="9">
        <f t="shared" si="139"/>
        <v>0.065808</v>
      </c>
      <c r="O711" s="9"/>
      <c r="P711" s="7">
        <f t="shared" si="140"/>
        <v>2.5732299999999997</v>
      </c>
      <c r="Q711" s="9">
        <f t="shared" si="141"/>
        <v>1.5797599999999998</v>
      </c>
      <c r="R711" s="9">
        <f t="shared" si="142"/>
        <v>0.10410000000000001</v>
      </c>
      <c r="T711" s="10">
        <f t="shared" si="143"/>
        <v>57.260549394302075</v>
      </c>
      <c r="U711" s="10">
        <f t="shared" si="144"/>
        <v>4.257089999999999</v>
      </c>
      <c r="V711" s="11">
        <f t="shared" si="145"/>
        <v>86.15977452348635</v>
      </c>
      <c r="X711" s="11">
        <f t="shared" si="146"/>
        <v>0.9725358288033746</v>
      </c>
      <c r="Y711">
        <f t="shared" si="147"/>
        <v>0.905543961527992</v>
      </c>
      <c r="Z711">
        <v>7441</v>
      </c>
      <c r="AA711" t="s">
        <v>755</v>
      </c>
    </row>
    <row r="712" spans="1:27" ht="12.75">
      <c r="A712" t="s">
        <v>775</v>
      </c>
      <c r="B712">
        <v>61.4453</v>
      </c>
      <c r="C712">
        <v>3626.28</v>
      </c>
      <c r="E712">
        <v>10.073</v>
      </c>
      <c r="F712">
        <v>1944.09</v>
      </c>
      <c r="H712">
        <v>4532.85</v>
      </c>
      <c r="I712">
        <v>100</v>
      </c>
      <c r="K712" s="7">
        <f t="shared" si="136"/>
        <v>3.06612047</v>
      </c>
      <c r="L712" s="13">
        <f t="shared" si="137"/>
        <v>157.74318</v>
      </c>
      <c r="M712" s="8">
        <f t="shared" si="138"/>
        <v>0</v>
      </c>
      <c r="N712" s="9">
        <f t="shared" si="139"/>
        <v>0.82860498</v>
      </c>
      <c r="O712" s="9"/>
      <c r="P712" s="7">
        <f t="shared" si="140"/>
        <v>31.863635099999996</v>
      </c>
      <c r="Q712" s="9">
        <f t="shared" si="141"/>
        <v>127.87169850000001</v>
      </c>
      <c r="R712" s="9">
        <f t="shared" si="142"/>
        <v>2.0820000000000003</v>
      </c>
      <c r="T712" s="10">
        <f t="shared" si="143"/>
        <v>161.63790544999998</v>
      </c>
      <c r="U712" s="10">
        <f t="shared" si="144"/>
        <v>161.81733359999998</v>
      </c>
      <c r="V712" s="11">
        <f t="shared" si="145"/>
        <v>-0.05547232764786681</v>
      </c>
      <c r="X712" s="11">
        <f t="shared" si="146"/>
        <v>0.5522932867798761</v>
      </c>
      <c r="Y712">
        <f t="shared" si="147"/>
        <v>0.595580559520201</v>
      </c>
      <c r="Z712">
        <v>7450</v>
      </c>
      <c r="AA712" t="s">
        <v>755</v>
      </c>
    </row>
    <row r="713" spans="1:27" ht="12.75">
      <c r="A713" t="s">
        <v>776</v>
      </c>
      <c r="B713">
        <v>40.36</v>
      </c>
      <c r="C713">
        <v>2158.25</v>
      </c>
      <c r="D713">
        <v>-1</v>
      </c>
      <c r="E713">
        <v>11.1</v>
      </c>
      <c r="F713">
        <v>812.25</v>
      </c>
      <c r="H713">
        <v>840.5</v>
      </c>
      <c r="I713">
        <v>72.65</v>
      </c>
      <c r="K713" s="7">
        <f t="shared" si="136"/>
        <v>2.013964</v>
      </c>
      <c r="L713" s="13">
        <f t="shared" si="137"/>
        <v>93.88387499999999</v>
      </c>
      <c r="M713" s="8">
        <f t="shared" si="138"/>
        <v>-0.025574139430208177</v>
      </c>
      <c r="N713" s="9">
        <f t="shared" si="139"/>
        <v>0.913086</v>
      </c>
      <c r="O713" s="9"/>
      <c r="P713" s="7">
        <f t="shared" si="140"/>
        <v>13.3127775</v>
      </c>
      <c r="Q713" s="9">
        <f t="shared" si="141"/>
        <v>23.710504999999998</v>
      </c>
      <c r="R713" s="9">
        <f t="shared" si="142"/>
        <v>1.5125730000000002</v>
      </c>
      <c r="T713" s="10">
        <f t="shared" si="143"/>
        <v>96.78535086056979</v>
      </c>
      <c r="U713" s="10">
        <f t="shared" si="144"/>
        <v>38.5358555</v>
      </c>
      <c r="V713" s="11">
        <f t="shared" si="145"/>
        <v>43.045356250639124</v>
      </c>
      <c r="X713" s="11">
        <f t="shared" si="146"/>
        <v>0.7983704238246759</v>
      </c>
      <c r="Y713">
        <f t="shared" si="147"/>
        <v>0.5710882942671521</v>
      </c>
      <c r="Z713">
        <v>2398</v>
      </c>
      <c r="AA713" t="s">
        <v>777</v>
      </c>
    </row>
    <row r="714" spans="1:27" ht="12.75">
      <c r="A714" t="s">
        <v>778</v>
      </c>
      <c r="B714">
        <v>24.19</v>
      </c>
      <c r="C714">
        <v>2223.65</v>
      </c>
      <c r="D714">
        <v>26.21</v>
      </c>
      <c r="E714">
        <v>7.06</v>
      </c>
      <c r="F714">
        <v>1917.22</v>
      </c>
      <c r="G714">
        <v>12.1</v>
      </c>
      <c r="H714">
        <v>2261.95</v>
      </c>
      <c r="I714">
        <v>179.42</v>
      </c>
      <c r="K714" s="7">
        <f t="shared" si="136"/>
        <v>1.207081</v>
      </c>
      <c r="L714" s="13">
        <f t="shared" si="137"/>
        <v>96.728775</v>
      </c>
      <c r="M714" s="8">
        <f t="shared" si="138"/>
        <v>0.6702981944657563</v>
      </c>
      <c r="N714" s="9">
        <f t="shared" si="139"/>
        <v>0.5807555999999999</v>
      </c>
      <c r="O714" s="9"/>
      <c r="P714" s="7">
        <f t="shared" si="140"/>
        <v>31.423235799999997</v>
      </c>
      <c r="Q714" s="9">
        <f t="shared" si="141"/>
        <v>63.80960949999999</v>
      </c>
      <c r="R714" s="9">
        <f t="shared" si="142"/>
        <v>3.7355244</v>
      </c>
      <c r="T714" s="10">
        <f t="shared" si="143"/>
        <v>99.18690979446576</v>
      </c>
      <c r="U714" s="10">
        <f t="shared" si="144"/>
        <v>98.9683697</v>
      </c>
      <c r="V714" s="11">
        <f t="shared" si="145"/>
        <v>0.11028729339097393</v>
      </c>
      <c r="X714" s="11">
        <f t="shared" si="146"/>
        <v>0.6025273974274981</v>
      </c>
      <c r="Y714">
        <f t="shared" si="147"/>
        <v>0.24421957698666377</v>
      </c>
      <c r="Z714">
        <v>3350</v>
      </c>
      <c r="AA714" t="s">
        <v>777</v>
      </c>
    </row>
    <row r="715" spans="1:27" ht="12.75">
      <c r="A715" t="s">
        <v>779</v>
      </c>
      <c r="B715">
        <v>26.23</v>
      </c>
      <c r="C715">
        <v>3748.44</v>
      </c>
      <c r="E715">
        <v>5.05</v>
      </c>
      <c r="F715">
        <v>2290.43</v>
      </c>
      <c r="G715">
        <v>218.95</v>
      </c>
      <c r="H715">
        <v>4237.8</v>
      </c>
      <c r="I715">
        <v>19.17</v>
      </c>
      <c r="K715" s="7">
        <f t="shared" si="136"/>
        <v>1.308877</v>
      </c>
      <c r="L715" s="13">
        <f t="shared" si="137"/>
        <v>163.05714</v>
      </c>
      <c r="M715" s="8">
        <f t="shared" si="138"/>
        <v>0</v>
      </c>
      <c r="N715" s="9">
        <f t="shared" si="139"/>
        <v>0.415413</v>
      </c>
      <c r="O715" s="9"/>
      <c r="P715" s="7">
        <f t="shared" si="140"/>
        <v>37.54014769999999</v>
      </c>
      <c r="Q715" s="9">
        <f t="shared" si="141"/>
        <v>119.548338</v>
      </c>
      <c r="R715" s="9">
        <f t="shared" si="142"/>
        <v>0.39911940000000007</v>
      </c>
      <c r="T715" s="10">
        <f t="shared" si="143"/>
        <v>164.78143</v>
      </c>
      <c r="U715" s="10">
        <f t="shared" si="144"/>
        <v>157.48760509999997</v>
      </c>
      <c r="V715" s="11">
        <f t="shared" si="145"/>
        <v>2.263272019831741</v>
      </c>
      <c r="X715" s="11">
        <f t="shared" si="146"/>
        <v>0.5769779876666085</v>
      </c>
      <c r="Y715">
        <f t="shared" si="147"/>
        <v>0.7663230437722234</v>
      </c>
      <c r="Z715">
        <v>4170</v>
      </c>
      <c r="AA715" t="s">
        <v>777</v>
      </c>
    </row>
    <row r="716" spans="1:27" ht="12.75">
      <c r="A716" t="s">
        <v>780</v>
      </c>
      <c r="B716">
        <v>9.02</v>
      </c>
      <c r="C716">
        <v>948.84</v>
      </c>
      <c r="E716">
        <v>6.01</v>
      </c>
      <c r="F716">
        <v>608.46</v>
      </c>
      <c r="G716">
        <v>99.24</v>
      </c>
      <c r="H716">
        <v>622.49</v>
      </c>
      <c r="I716">
        <v>546.31</v>
      </c>
      <c r="K716" s="7">
        <f t="shared" si="136"/>
        <v>0.450098</v>
      </c>
      <c r="L716" s="13">
        <f t="shared" si="137"/>
        <v>41.27454</v>
      </c>
      <c r="M716" s="8">
        <f t="shared" si="138"/>
        <v>0</v>
      </c>
      <c r="N716" s="9">
        <f t="shared" si="139"/>
        <v>0.4943826</v>
      </c>
      <c r="O716" s="9"/>
      <c r="P716" s="7">
        <f t="shared" si="140"/>
        <v>9.9726594</v>
      </c>
      <c r="Q716" s="9">
        <f t="shared" si="141"/>
        <v>17.560442899999998</v>
      </c>
      <c r="R716" s="9">
        <f t="shared" si="142"/>
        <v>11.3741742</v>
      </c>
      <c r="T716" s="10">
        <f t="shared" si="143"/>
        <v>42.2190206</v>
      </c>
      <c r="U716" s="10">
        <f t="shared" si="144"/>
        <v>38.907276499999995</v>
      </c>
      <c r="V716" s="11">
        <f t="shared" si="145"/>
        <v>4.082207888667466</v>
      </c>
      <c r="X716" s="11">
        <f t="shared" si="146"/>
        <v>0.7015305854707744</v>
      </c>
      <c r="Y716">
        <f t="shared" si="147"/>
        <v>0.03806559865900245</v>
      </c>
      <c r="Z716">
        <v>6075</v>
      </c>
      <c r="AA716" t="s">
        <v>777</v>
      </c>
    </row>
    <row r="717" spans="1:27" ht="12.75">
      <c r="A717" t="s">
        <v>781</v>
      </c>
      <c r="B717">
        <v>80</v>
      </c>
      <c r="C717">
        <v>6493.24</v>
      </c>
      <c r="D717">
        <v>44</v>
      </c>
      <c r="E717">
        <v>29</v>
      </c>
      <c r="F717">
        <v>2355</v>
      </c>
      <c r="H717">
        <v>8864</v>
      </c>
      <c r="I717">
        <v>73</v>
      </c>
      <c r="K717" s="7">
        <f t="shared" si="136"/>
        <v>3.992</v>
      </c>
      <c r="L717" s="13">
        <f t="shared" si="137"/>
        <v>282.45594</v>
      </c>
      <c r="M717" s="8">
        <f t="shared" si="138"/>
        <v>1.1252621349291598</v>
      </c>
      <c r="N717" s="9">
        <f t="shared" si="139"/>
        <v>2.3855399999999998</v>
      </c>
      <c r="O717" s="9"/>
      <c r="P717" s="7">
        <f t="shared" si="140"/>
        <v>38.59844999999999</v>
      </c>
      <c r="Q717" s="9">
        <f t="shared" si="141"/>
        <v>250.05344</v>
      </c>
      <c r="R717" s="9">
        <f t="shared" si="142"/>
        <v>1.5198600000000002</v>
      </c>
      <c r="T717" s="10">
        <f t="shared" si="143"/>
        <v>289.9587421349292</v>
      </c>
      <c r="U717" s="10">
        <f t="shared" si="144"/>
        <v>290.17175</v>
      </c>
      <c r="V717" s="11">
        <f t="shared" si="145"/>
        <v>-0.036717233098176205</v>
      </c>
      <c r="X717" s="11">
        <f t="shared" si="146"/>
        <v>0.5304243467035267</v>
      </c>
      <c r="Y717">
        <f t="shared" si="147"/>
        <v>0.7242564216072251</v>
      </c>
      <c r="Z717">
        <v>6428</v>
      </c>
      <c r="AA717" t="s">
        <v>777</v>
      </c>
    </row>
    <row r="718" spans="1:27" ht="12.75">
      <c r="A718" t="s">
        <v>782</v>
      </c>
      <c r="B718">
        <v>86.6</v>
      </c>
      <c r="C718">
        <v>2651.23</v>
      </c>
      <c r="D718">
        <v>35.25</v>
      </c>
      <c r="E718">
        <v>21.15</v>
      </c>
      <c r="F718">
        <v>880.12</v>
      </c>
      <c r="H718">
        <v>2081.47</v>
      </c>
      <c r="I718">
        <v>2360.41</v>
      </c>
      <c r="K718" s="7">
        <f t="shared" si="136"/>
        <v>4.321339999999999</v>
      </c>
      <c r="L718" s="13">
        <f t="shared" si="137"/>
        <v>115.32850499999999</v>
      </c>
      <c r="M718" s="8">
        <f t="shared" si="138"/>
        <v>0.9014884149148382</v>
      </c>
      <c r="N718" s="9">
        <f t="shared" si="139"/>
        <v>1.7397989999999999</v>
      </c>
      <c r="O718" s="9"/>
      <c r="P718" s="7">
        <f t="shared" si="140"/>
        <v>14.425166799999998</v>
      </c>
      <c r="Q718" s="9">
        <f t="shared" si="141"/>
        <v>58.71826869999999</v>
      </c>
      <c r="R718" s="9">
        <f t="shared" si="142"/>
        <v>49.1437362</v>
      </c>
      <c r="T718" s="10">
        <f t="shared" si="143"/>
        <v>122.29113241491484</v>
      </c>
      <c r="U718" s="10">
        <f t="shared" si="144"/>
        <v>122.28717169999999</v>
      </c>
      <c r="V718" s="11">
        <f t="shared" si="145"/>
        <v>0.0016194056660858958</v>
      </c>
      <c r="X718" s="11">
        <f t="shared" si="146"/>
        <v>0.662629375703274</v>
      </c>
      <c r="Y718">
        <f t="shared" si="147"/>
        <v>0.0808254716375023</v>
      </c>
      <c r="Z718">
        <v>6600</v>
      </c>
      <c r="AA718" t="s">
        <v>777</v>
      </c>
    </row>
    <row r="719" spans="1:27" ht="12.75">
      <c r="A719" t="s">
        <v>592</v>
      </c>
      <c r="B719">
        <v>210</v>
      </c>
      <c r="C719">
        <v>14300</v>
      </c>
      <c r="E719">
        <v>121</v>
      </c>
      <c r="F719">
        <v>720</v>
      </c>
      <c r="H719">
        <v>22200</v>
      </c>
      <c r="I719">
        <v>168</v>
      </c>
      <c r="K719" s="7">
        <f t="shared" si="136"/>
        <v>10.479</v>
      </c>
      <c r="L719" s="13">
        <f t="shared" si="137"/>
        <v>622.05</v>
      </c>
      <c r="M719" s="8">
        <f t="shared" si="138"/>
        <v>0</v>
      </c>
      <c r="N719" s="9">
        <f t="shared" si="139"/>
        <v>9.95346</v>
      </c>
      <c r="O719" s="9"/>
      <c r="P719" s="7">
        <f t="shared" si="140"/>
        <v>11.800799999999999</v>
      </c>
      <c r="Q719" s="9">
        <f t="shared" si="141"/>
        <v>626.262</v>
      </c>
      <c r="R719" s="9">
        <f t="shared" si="142"/>
        <v>3.4977600000000004</v>
      </c>
      <c r="T719" s="10">
        <f t="shared" si="143"/>
        <v>642.48246</v>
      </c>
      <c r="U719" s="10">
        <f t="shared" si="144"/>
        <v>641.5605599999999</v>
      </c>
      <c r="V719" s="11">
        <f t="shared" si="145"/>
        <v>0.07179665989695973</v>
      </c>
      <c r="X719" s="11">
        <f t="shared" si="146"/>
        <v>0.4983129217695576</v>
      </c>
      <c r="Y719">
        <f t="shared" si="147"/>
        <v>0.7497445759961536</v>
      </c>
      <c r="Z719">
        <v>6940</v>
      </c>
      <c r="AA719" t="s">
        <v>777</v>
      </c>
    </row>
    <row r="720" spans="1:27" ht="12.75">
      <c r="A720" t="s">
        <v>783</v>
      </c>
      <c r="B720">
        <v>21</v>
      </c>
      <c r="C720">
        <v>39</v>
      </c>
      <c r="E720">
        <v>2</v>
      </c>
      <c r="F720">
        <v>137</v>
      </c>
      <c r="H720">
        <v>4</v>
      </c>
      <c r="I720">
        <v>26</v>
      </c>
      <c r="K720" s="7">
        <f t="shared" si="136"/>
        <v>1.0479</v>
      </c>
      <c r="L720" s="13">
        <f t="shared" si="137"/>
        <v>1.6965</v>
      </c>
      <c r="M720" s="8">
        <f t="shared" si="138"/>
        <v>0</v>
      </c>
      <c r="N720" s="9">
        <f t="shared" si="139"/>
        <v>0.16452</v>
      </c>
      <c r="O720" s="9"/>
      <c r="P720" s="7">
        <f t="shared" si="140"/>
        <v>2.24543</v>
      </c>
      <c r="Q720" s="9">
        <f t="shared" si="141"/>
        <v>0.11284</v>
      </c>
      <c r="R720" s="9">
        <f t="shared" si="142"/>
        <v>0.54132</v>
      </c>
      <c r="T720" s="10">
        <f t="shared" si="143"/>
        <v>2.9089199999999997</v>
      </c>
      <c r="U720" s="10">
        <f t="shared" si="144"/>
        <v>2.89959</v>
      </c>
      <c r="V720" s="11">
        <f t="shared" si="145"/>
        <v>0.16062639127762263</v>
      </c>
      <c r="X720" s="11">
        <f t="shared" si="146"/>
        <v>0.9376347176318436</v>
      </c>
      <c r="Y720">
        <f t="shared" si="147"/>
        <v>0.6593800732434779</v>
      </c>
      <c r="Z720">
        <v>0</v>
      </c>
      <c r="AA720" t="s">
        <v>64</v>
      </c>
    </row>
    <row r="721" spans="1:27" ht="12.75">
      <c r="A721" t="s">
        <v>784</v>
      </c>
      <c r="B721">
        <v>21</v>
      </c>
      <c r="C721">
        <v>477</v>
      </c>
      <c r="E721">
        <v>7</v>
      </c>
      <c r="F721">
        <v>194</v>
      </c>
      <c r="H721">
        <v>55</v>
      </c>
      <c r="I721">
        <v>842</v>
      </c>
      <c r="K721" s="7">
        <f t="shared" si="136"/>
        <v>1.0479</v>
      </c>
      <c r="L721" s="13">
        <f t="shared" si="137"/>
        <v>20.749499999999998</v>
      </c>
      <c r="M721" s="8">
        <f t="shared" si="138"/>
        <v>0</v>
      </c>
      <c r="N721" s="9">
        <f t="shared" si="139"/>
        <v>0.57582</v>
      </c>
      <c r="O721" s="9"/>
      <c r="P721" s="7">
        <f t="shared" si="140"/>
        <v>3.1796599999999997</v>
      </c>
      <c r="Q721" s="9">
        <f t="shared" si="141"/>
        <v>1.55155</v>
      </c>
      <c r="R721" s="9">
        <f t="shared" si="142"/>
        <v>17.530440000000002</v>
      </c>
      <c r="T721" s="10">
        <f t="shared" si="143"/>
        <v>22.373219999999996</v>
      </c>
      <c r="U721" s="10">
        <f t="shared" si="144"/>
        <v>22.261650000000003</v>
      </c>
      <c r="V721" s="11">
        <f t="shared" si="145"/>
        <v>0.24996152111565081</v>
      </c>
      <c r="X721" s="11">
        <f t="shared" si="146"/>
        <v>0.9304270426728787</v>
      </c>
      <c r="Y721">
        <f t="shared" si="147"/>
        <v>0.05640439350340235</v>
      </c>
      <c r="Z721">
        <v>8874</v>
      </c>
      <c r="AA721" t="s">
        <v>586</v>
      </c>
    </row>
    <row r="722" spans="1:27" ht="12.75">
      <c r="A722" t="s">
        <v>787</v>
      </c>
      <c r="B722">
        <v>70</v>
      </c>
      <c r="C722">
        <v>5400</v>
      </c>
      <c r="E722">
        <v>100</v>
      </c>
      <c r="F722">
        <v>1040</v>
      </c>
      <c r="G722">
        <v>0</v>
      </c>
      <c r="H722">
        <v>7740</v>
      </c>
      <c r="I722">
        <v>525</v>
      </c>
      <c r="K722" s="7">
        <f t="shared" si="136"/>
        <v>3.493</v>
      </c>
      <c r="L722" s="13">
        <f t="shared" si="137"/>
        <v>234.89999999999998</v>
      </c>
      <c r="M722" s="8">
        <f t="shared" si="138"/>
        <v>0</v>
      </c>
      <c r="N722" s="9">
        <f t="shared" si="139"/>
        <v>8.225999999999999</v>
      </c>
      <c r="O722" s="9"/>
      <c r="P722" s="7">
        <f t="shared" si="140"/>
        <v>17.045599999999997</v>
      </c>
      <c r="Q722" s="9">
        <f t="shared" si="141"/>
        <v>218.34539999999998</v>
      </c>
      <c r="R722" s="9">
        <f t="shared" si="142"/>
        <v>10.9305</v>
      </c>
      <c r="T722" s="10">
        <f t="shared" si="143"/>
        <v>246.61899999999997</v>
      </c>
      <c r="U722" s="10">
        <f t="shared" si="144"/>
        <v>246.3215</v>
      </c>
      <c r="V722" s="11">
        <f t="shared" si="145"/>
        <v>0.06035211146172516</v>
      </c>
      <c r="X722" s="11">
        <f t="shared" si="146"/>
        <v>0.5182622923475891</v>
      </c>
      <c r="Y722">
        <f t="shared" si="147"/>
        <v>0.242174229555933</v>
      </c>
      <c r="Z722">
        <v>2158</v>
      </c>
      <c r="AA722" t="s">
        <v>596</v>
      </c>
    </row>
    <row r="723" spans="1:27" ht="12.75">
      <c r="A723" t="s">
        <v>789</v>
      </c>
      <c r="B723">
        <v>4.8</v>
      </c>
      <c r="C723">
        <v>1380</v>
      </c>
      <c r="E723">
        <v>1</v>
      </c>
      <c r="F723">
        <v>1385</v>
      </c>
      <c r="H723">
        <v>580</v>
      </c>
      <c r="I723">
        <v>930</v>
      </c>
      <c r="K723" s="7">
        <f t="shared" si="136"/>
        <v>0.23951999999999998</v>
      </c>
      <c r="L723" s="13">
        <f t="shared" si="137"/>
        <v>60.029999999999994</v>
      </c>
      <c r="M723" s="8">
        <f t="shared" si="138"/>
        <v>0</v>
      </c>
      <c r="N723" s="9">
        <f t="shared" si="139"/>
        <v>0.08226</v>
      </c>
      <c r="O723" s="9"/>
      <c r="P723" s="7">
        <f t="shared" si="140"/>
        <v>22.700149999999997</v>
      </c>
      <c r="Q723" s="9">
        <f t="shared" si="141"/>
        <v>16.3618</v>
      </c>
      <c r="R723" s="9">
        <f t="shared" si="142"/>
        <v>19.3626</v>
      </c>
      <c r="T723" s="10">
        <f t="shared" si="143"/>
        <v>60.35177999999999</v>
      </c>
      <c r="U723" s="10">
        <f t="shared" si="144"/>
        <v>58.424549999999996</v>
      </c>
      <c r="V723" s="11">
        <f t="shared" si="145"/>
        <v>1.6225707596791337</v>
      </c>
      <c r="X723" s="11">
        <f t="shared" si="146"/>
        <v>0.7858173259433604</v>
      </c>
      <c r="Y723">
        <f t="shared" si="147"/>
        <v>0.012219086506969654</v>
      </c>
      <c r="Z723">
        <v>4550</v>
      </c>
      <c r="AA723" t="s">
        <v>601</v>
      </c>
    </row>
    <row r="724" spans="1:27" ht="12.75">
      <c r="A724" t="s">
        <v>791</v>
      </c>
      <c r="B724">
        <v>21</v>
      </c>
      <c r="C724">
        <v>3820</v>
      </c>
      <c r="E724">
        <v>27</v>
      </c>
      <c r="F724">
        <v>1150</v>
      </c>
      <c r="H724">
        <v>3100</v>
      </c>
      <c r="I724">
        <v>2720</v>
      </c>
      <c r="K724" s="7">
        <f t="shared" si="136"/>
        <v>1.0479</v>
      </c>
      <c r="L724" s="13">
        <f t="shared" si="137"/>
        <v>166.17</v>
      </c>
      <c r="M724" s="8">
        <f t="shared" si="138"/>
        <v>0</v>
      </c>
      <c r="N724" s="9">
        <f t="shared" si="139"/>
        <v>2.22102</v>
      </c>
      <c r="O724" s="9"/>
      <c r="P724" s="7">
        <f t="shared" si="140"/>
        <v>18.848499999999998</v>
      </c>
      <c r="Q724" s="9">
        <f t="shared" si="141"/>
        <v>87.451</v>
      </c>
      <c r="R724" s="9">
        <f t="shared" si="142"/>
        <v>56.6304</v>
      </c>
      <c r="T724" s="10">
        <f t="shared" si="143"/>
        <v>169.43892</v>
      </c>
      <c r="U724" s="10">
        <f t="shared" si="144"/>
        <v>162.9299</v>
      </c>
      <c r="V724" s="11">
        <f t="shared" si="145"/>
        <v>1.9583726295384722</v>
      </c>
      <c r="X724" s="11">
        <f t="shared" si="146"/>
        <v>0.6551902247842253</v>
      </c>
      <c r="Y724">
        <f t="shared" si="147"/>
        <v>0.01816801119311769</v>
      </c>
      <c r="Z724">
        <v>4696</v>
      </c>
      <c r="AA724" t="s">
        <v>601</v>
      </c>
    </row>
    <row r="725" spans="1:27" ht="12.75">
      <c r="A725" s="19" t="s">
        <v>793</v>
      </c>
      <c r="B725">
        <v>400</v>
      </c>
      <c r="C725">
        <v>11500</v>
      </c>
      <c r="E725">
        <v>105</v>
      </c>
      <c r="F725">
        <v>560</v>
      </c>
      <c r="G725">
        <v>0</v>
      </c>
      <c r="H725">
        <v>18000</v>
      </c>
      <c r="I725">
        <v>660</v>
      </c>
      <c r="K725" s="7">
        <f t="shared" si="136"/>
        <v>19.96</v>
      </c>
      <c r="L725" s="13">
        <f t="shared" si="137"/>
        <v>500.24999999999994</v>
      </c>
      <c r="M725" s="8">
        <f t="shared" si="138"/>
        <v>0</v>
      </c>
      <c r="N725" s="9">
        <f t="shared" si="139"/>
        <v>8.6373</v>
      </c>
      <c r="O725" s="9"/>
      <c r="P725" s="7">
        <f t="shared" si="140"/>
        <v>9.1784</v>
      </c>
      <c r="Q725" s="9">
        <f t="shared" si="141"/>
        <v>507.78</v>
      </c>
      <c r="R725" s="9">
        <f t="shared" si="142"/>
        <v>13.741200000000001</v>
      </c>
      <c r="T725" s="10">
        <f t="shared" si="143"/>
        <v>528.8472999999999</v>
      </c>
      <c r="U725" s="10">
        <f t="shared" si="144"/>
        <v>530.6996</v>
      </c>
      <c r="V725" s="11">
        <f t="shared" si="145"/>
        <v>-0.1748200103270679</v>
      </c>
      <c r="X725" s="11">
        <f t="shared" si="146"/>
        <v>0.4962649921133299</v>
      </c>
      <c r="Y725">
        <f t="shared" si="147"/>
        <v>0.5922637769574971</v>
      </c>
      <c r="Z725">
        <v>4496</v>
      </c>
      <c r="AA725" t="s">
        <v>601</v>
      </c>
    </row>
    <row r="726" spans="1:27" ht="12.75">
      <c r="A726" s="19" t="s">
        <v>793</v>
      </c>
      <c r="B726">
        <v>145</v>
      </c>
      <c r="C726">
        <v>9660</v>
      </c>
      <c r="E726">
        <v>15</v>
      </c>
      <c r="F726">
        <v>440</v>
      </c>
      <c r="H726">
        <v>14600</v>
      </c>
      <c r="I726">
        <v>665</v>
      </c>
      <c r="K726" s="7">
        <f t="shared" si="136"/>
        <v>7.2355</v>
      </c>
      <c r="L726" s="13">
        <f t="shared" si="137"/>
        <v>420.21</v>
      </c>
      <c r="M726" s="8">
        <f t="shared" si="138"/>
        <v>0</v>
      </c>
      <c r="N726" s="9">
        <f t="shared" si="139"/>
        <v>1.2339</v>
      </c>
      <c r="O726" s="9"/>
      <c r="P726" s="7">
        <f t="shared" si="140"/>
        <v>7.211599999999999</v>
      </c>
      <c r="Q726" s="9">
        <f t="shared" si="141"/>
        <v>411.866</v>
      </c>
      <c r="R726" s="9">
        <f t="shared" si="142"/>
        <v>13.845300000000002</v>
      </c>
      <c r="T726" s="10">
        <f t="shared" si="143"/>
        <v>428.6794</v>
      </c>
      <c r="U726" s="10">
        <f t="shared" si="144"/>
        <v>432.92289999999997</v>
      </c>
      <c r="V726" s="11">
        <f t="shared" si="145"/>
        <v>-0.49251261283773073</v>
      </c>
      <c r="X726" s="11">
        <f t="shared" si="146"/>
        <v>0.5050139650704983</v>
      </c>
      <c r="Y726">
        <f t="shared" si="147"/>
        <v>0.3432270122575993</v>
      </c>
      <c r="Z726">
        <v>4600</v>
      </c>
      <c r="AA726" t="s">
        <v>601</v>
      </c>
    </row>
    <row r="727" spans="1:27" ht="12.75">
      <c r="A727" t="s">
        <v>793</v>
      </c>
      <c r="B727">
        <v>80</v>
      </c>
      <c r="C727">
        <v>6095</v>
      </c>
      <c r="E727">
        <v>25</v>
      </c>
      <c r="F727">
        <v>925</v>
      </c>
      <c r="H727">
        <v>8700</v>
      </c>
      <c r="I727">
        <v>680</v>
      </c>
      <c r="K727" s="7">
        <f t="shared" si="136"/>
        <v>3.992</v>
      </c>
      <c r="L727" s="13">
        <f t="shared" si="137"/>
        <v>265.1325</v>
      </c>
      <c r="M727" s="8">
        <f t="shared" si="138"/>
        <v>0</v>
      </c>
      <c r="N727" s="9">
        <f t="shared" si="139"/>
        <v>2.0564999999999998</v>
      </c>
      <c r="O727" s="9"/>
      <c r="P727" s="7">
        <f t="shared" si="140"/>
        <v>15.160749999999998</v>
      </c>
      <c r="Q727" s="9">
        <f t="shared" si="141"/>
        <v>245.427</v>
      </c>
      <c r="R727" s="9">
        <f t="shared" si="142"/>
        <v>14.1576</v>
      </c>
      <c r="T727" s="10">
        <f t="shared" si="143"/>
        <v>271.18100000000004</v>
      </c>
      <c r="U727" s="10">
        <f t="shared" si="144"/>
        <v>274.74535</v>
      </c>
      <c r="V727" s="11">
        <f t="shared" si="145"/>
        <v>-0.6528994249865268</v>
      </c>
      <c r="X727" s="11">
        <f t="shared" si="146"/>
        <v>0.5192979466643947</v>
      </c>
      <c r="Y727">
        <f t="shared" si="147"/>
        <v>0.21994975095869881</v>
      </c>
      <c r="Z727">
        <v>4600</v>
      </c>
      <c r="AA727" t="s">
        <v>601</v>
      </c>
    </row>
    <row r="728" spans="1:27" ht="12.75">
      <c r="A728" t="s">
        <v>793</v>
      </c>
      <c r="B728">
        <v>95</v>
      </c>
      <c r="C728">
        <v>6095</v>
      </c>
      <c r="E728">
        <v>25</v>
      </c>
      <c r="F728">
        <v>730</v>
      </c>
      <c r="H728">
        <v>8300</v>
      </c>
      <c r="I728">
        <v>1180</v>
      </c>
      <c r="K728" s="7">
        <f t="shared" si="136"/>
        <v>4.7405</v>
      </c>
      <c r="L728" s="13">
        <f t="shared" si="137"/>
        <v>265.1325</v>
      </c>
      <c r="M728" s="8">
        <f t="shared" si="138"/>
        <v>0</v>
      </c>
      <c r="N728" s="9">
        <f t="shared" si="139"/>
        <v>2.0564999999999998</v>
      </c>
      <c r="O728" s="9"/>
      <c r="P728" s="7">
        <f t="shared" si="140"/>
        <v>11.964699999999999</v>
      </c>
      <c r="Q728" s="9">
        <f t="shared" si="141"/>
        <v>234.143</v>
      </c>
      <c r="R728" s="9">
        <f t="shared" si="142"/>
        <v>24.567600000000002</v>
      </c>
      <c r="T728" s="10">
        <f t="shared" si="143"/>
        <v>271.92949999999996</v>
      </c>
      <c r="U728" s="10">
        <f t="shared" si="144"/>
        <v>270.6753</v>
      </c>
      <c r="V728" s="11">
        <f t="shared" si="145"/>
        <v>0.23114428770257267</v>
      </c>
      <c r="X728" s="11">
        <f t="shared" si="146"/>
        <v>0.5310344689455021</v>
      </c>
      <c r="Y728">
        <f t="shared" si="147"/>
        <v>0.16174709380683153</v>
      </c>
      <c r="Z728">
        <v>4678</v>
      </c>
      <c r="AA728" t="s">
        <v>601</v>
      </c>
    </row>
    <row r="729" spans="1:27" ht="12.75">
      <c r="A729" t="s">
        <v>795</v>
      </c>
      <c r="B729">
        <v>21</v>
      </c>
      <c r="C729">
        <v>2350</v>
      </c>
      <c r="E729">
        <v>14</v>
      </c>
      <c r="F729">
        <v>1400</v>
      </c>
      <c r="G729">
        <v>110</v>
      </c>
      <c r="H729">
        <v>2550</v>
      </c>
      <c r="I729">
        <v>295</v>
      </c>
      <c r="K729" s="7">
        <f t="shared" si="136"/>
        <v>1.0479</v>
      </c>
      <c r="L729" s="13">
        <f t="shared" si="137"/>
        <v>102.225</v>
      </c>
      <c r="M729" s="8">
        <f t="shared" si="138"/>
        <v>0</v>
      </c>
      <c r="N729" s="9">
        <f t="shared" si="139"/>
        <v>1.15164</v>
      </c>
      <c r="O729" s="9"/>
      <c r="P729" s="7">
        <f t="shared" si="140"/>
        <v>22.945999999999998</v>
      </c>
      <c r="Q729" s="9">
        <f t="shared" si="141"/>
        <v>71.93549999999999</v>
      </c>
      <c r="R729" s="9">
        <f t="shared" si="142"/>
        <v>6.141900000000001</v>
      </c>
      <c r="T729" s="10">
        <f t="shared" si="143"/>
        <v>104.42454</v>
      </c>
      <c r="U729" s="10">
        <f t="shared" si="144"/>
        <v>101.0234</v>
      </c>
      <c r="V729" s="11">
        <f t="shared" si="145"/>
        <v>1.6554753481587592</v>
      </c>
      <c r="X729" s="11">
        <f t="shared" si="146"/>
        <v>0.5869585813086206</v>
      </c>
      <c r="Y729">
        <f t="shared" si="147"/>
        <v>0.14574814320287072</v>
      </c>
      <c r="Z729">
        <v>4800</v>
      </c>
      <c r="AA729" t="s">
        <v>601</v>
      </c>
    </row>
    <row r="730" spans="1:27" ht="12.75">
      <c r="A730" t="s">
        <v>795</v>
      </c>
      <c r="B730">
        <v>11</v>
      </c>
      <c r="C730">
        <v>1310</v>
      </c>
      <c r="E730">
        <v>4</v>
      </c>
      <c r="F730">
        <v>1920</v>
      </c>
      <c r="G730">
        <v>180</v>
      </c>
      <c r="H730">
        <v>420</v>
      </c>
      <c r="I730">
        <v>440</v>
      </c>
      <c r="K730" s="7">
        <f t="shared" si="136"/>
        <v>0.5488999999999999</v>
      </c>
      <c r="L730" s="13">
        <f t="shared" si="137"/>
        <v>56.985</v>
      </c>
      <c r="M730" s="8">
        <f t="shared" si="138"/>
        <v>0</v>
      </c>
      <c r="N730" s="9">
        <f t="shared" si="139"/>
        <v>0.32904</v>
      </c>
      <c r="O730" s="9"/>
      <c r="P730" s="7">
        <f t="shared" si="140"/>
        <v>31.468799999999998</v>
      </c>
      <c r="Q730" s="9">
        <f t="shared" si="141"/>
        <v>11.8482</v>
      </c>
      <c r="R730" s="9">
        <f t="shared" si="142"/>
        <v>9.1608</v>
      </c>
      <c r="T730" s="10">
        <f t="shared" si="143"/>
        <v>57.86294</v>
      </c>
      <c r="U730" s="10">
        <f t="shared" si="144"/>
        <v>52.4778</v>
      </c>
      <c r="V730" s="11">
        <f t="shared" si="145"/>
        <v>4.8804639156851755</v>
      </c>
      <c r="X730" s="11">
        <f t="shared" si="146"/>
        <v>0.8278708530186014</v>
      </c>
      <c r="Y730">
        <f t="shared" si="147"/>
        <v>0.056531097768211164</v>
      </c>
      <c r="Z730">
        <v>4997</v>
      </c>
      <c r="AA730" t="s">
        <v>601</v>
      </c>
    </row>
    <row r="731" spans="1:27" ht="12.75">
      <c r="A731" t="s">
        <v>797</v>
      </c>
      <c r="B731">
        <v>420</v>
      </c>
      <c r="C731">
        <v>10370</v>
      </c>
      <c r="E731">
        <v>90</v>
      </c>
      <c r="F731">
        <v>820</v>
      </c>
      <c r="G731">
        <v>0</v>
      </c>
      <c r="H731">
        <v>15650</v>
      </c>
      <c r="I731">
        <v>1180</v>
      </c>
      <c r="K731" s="7">
        <f t="shared" si="136"/>
        <v>20.958</v>
      </c>
      <c r="L731" s="13">
        <f t="shared" si="137"/>
        <v>451.09499999999997</v>
      </c>
      <c r="M731" s="8">
        <f t="shared" si="138"/>
        <v>0</v>
      </c>
      <c r="N731" s="9">
        <f t="shared" si="139"/>
        <v>7.4033999999999995</v>
      </c>
      <c r="O731" s="9"/>
      <c r="P731" s="7">
        <f t="shared" si="140"/>
        <v>13.439799999999998</v>
      </c>
      <c r="Q731" s="9">
        <f t="shared" si="141"/>
        <v>441.4865</v>
      </c>
      <c r="R731" s="9">
        <f t="shared" si="142"/>
        <v>24.567600000000002</v>
      </c>
      <c r="T731" s="10">
        <f t="shared" si="143"/>
        <v>479.4564</v>
      </c>
      <c r="U731" s="10">
        <f t="shared" si="144"/>
        <v>479.4939</v>
      </c>
      <c r="V731" s="11">
        <f t="shared" si="145"/>
        <v>-0.003910525915683298</v>
      </c>
      <c r="X731" s="11">
        <f t="shared" si="146"/>
        <v>0.5053824216612152</v>
      </c>
      <c r="Y731">
        <f t="shared" si="147"/>
        <v>0.4603563709209763</v>
      </c>
      <c r="Z731">
        <v>6790</v>
      </c>
      <c r="AA731" t="s">
        <v>601</v>
      </c>
    </row>
    <row r="732" spans="1:27" ht="12.75">
      <c r="A732" s="20" t="s">
        <v>799</v>
      </c>
      <c r="B732" s="20">
        <v>1680</v>
      </c>
      <c r="C732" s="20">
        <v>7666</v>
      </c>
      <c r="E732" s="20">
        <v>316</v>
      </c>
      <c r="F732" s="20">
        <v>183</v>
      </c>
      <c r="H732" s="20">
        <v>15279</v>
      </c>
      <c r="I732" s="20">
        <v>500</v>
      </c>
      <c r="K732" s="7">
        <f t="shared" si="136"/>
        <v>83.832</v>
      </c>
      <c r="L732" s="13">
        <f t="shared" si="137"/>
        <v>333.471</v>
      </c>
      <c r="M732" s="8">
        <f t="shared" si="138"/>
        <v>0</v>
      </c>
      <c r="N732" s="9">
        <f t="shared" si="139"/>
        <v>25.99416</v>
      </c>
      <c r="O732" s="9"/>
      <c r="P732" s="7">
        <f t="shared" si="140"/>
        <v>2.99937</v>
      </c>
      <c r="Q732" s="9">
        <f t="shared" si="141"/>
        <v>431.02058999999997</v>
      </c>
      <c r="R732" s="9">
        <f t="shared" si="142"/>
        <v>10.41</v>
      </c>
      <c r="T732" s="10">
        <f t="shared" si="143"/>
        <v>443.29716</v>
      </c>
      <c r="U732" s="10">
        <f t="shared" si="144"/>
        <v>444.42996</v>
      </c>
      <c r="V732" s="11">
        <f t="shared" si="145"/>
        <v>-0.12760678078641718</v>
      </c>
      <c r="X732" s="11">
        <f t="shared" si="146"/>
        <v>0.4361996971085058</v>
      </c>
      <c r="Y732">
        <f t="shared" si="147"/>
        <v>0.8895396956770867</v>
      </c>
      <c r="Z732">
        <v>7118</v>
      </c>
      <c r="AA732" t="s">
        <v>601</v>
      </c>
    </row>
    <row r="733" spans="1:27" ht="12.75">
      <c r="A733" s="20" t="s">
        <v>799</v>
      </c>
      <c r="B733" s="20">
        <v>2160</v>
      </c>
      <c r="C733" s="20">
        <v>8423</v>
      </c>
      <c r="E733" s="20">
        <v>437</v>
      </c>
      <c r="F733" s="20">
        <v>122</v>
      </c>
      <c r="H733" s="20">
        <v>18021</v>
      </c>
      <c r="I733" s="20">
        <v>0</v>
      </c>
      <c r="K733" s="7">
        <f t="shared" si="136"/>
        <v>107.784</v>
      </c>
      <c r="L733" s="13">
        <f t="shared" si="137"/>
        <v>366.40049999999997</v>
      </c>
      <c r="M733" s="8">
        <f t="shared" si="138"/>
        <v>0</v>
      </c>
      <c r="N733" s="9">
        <f t="shared" si="139"/>
        <v>35.94762</v>
      </c>
      <c r="O733" s="9"/>
      <c r="P733" s="7">
        <f t="shared" si="140"/>
        <v>1.9995799999999997</v>
      </c>
      <c r="Q733" s="9">
        <f t="shared" si="141"/>
        <v>508.37241</v>
      </c>
      <c r="R733" s="9">
        <f t="shared" si="142"/>
        <v>0</v>
      </c>
      <c r="T733" s="10">
        <f t="shared" si="143"/>
        <v>510.13212</v>
      </c>
      <c r="U733" s="10">
        <f t="shared" si="144"/>
        <v>510.37199</v>
      </c>
      <c r="V733" s="11">
        <f t="shared" si="145"/>
        <v>-0.02350504987187129</v>
      </c>
      <c r="X733" s="11">
        <f t="shared" si="146"/>
        <v>0.41885213386409054</v>
      </c>
      <c r="Y733">
        <f t="shared" si="147"/>
        <v>1</v>
      </c>
      <c r="Z733">
        <v>7118</v>
      </c>
      <c r="AA733" t="s">
        <v>601</v>
      </c>
    </row>
    <row r="734" spans="1:27" ht="12.75">
      <c r="A734" s="20" t="s">
        <v>799</v>
      </c>
      <c r="B734" s="20">
        <v>2200</v>
      </c>
      <c r="C734" s="20">
        <v>6075</v>
      </c>
      <c r="E734" s="20">
        <v>850</v>
      </c>
      <c r="F734" s="20">
        <v>122</v>
      </c>
      <c r="H734" s="20">
        <v>15670</v>
      </c>
      <c r="I734" s="20">
        <v>0</v>
      </c>
      <c r="K734" s="7">
        <f t="shared" si="136"/>
        <v>109.78</v>
      </c>
      <c r="L734" s="13">
        <f t="shared" si="137"/>
        <v>264.2625</v>
      </c>
      <c r="M734" s="8">
        <f t="shared" si="138"/>
        <v>0</v>
      </c>
      <c r="N734" s="9">
        <f t="shared" si="139"/>
        <v>69.921</v>
      </c>
      <c r="O734" s="9"/>
      <c r="P734" s="7">
        <f t="shared" si="140"/>
        <v>1.9995799999999997</v>
      </c>
      <c r="Q734" s="9">
        <f t="shared" si="141"/>
        <v>442.0507</v>
      </c>
      <c r="R734" s="9">
        <f t="shared" si="142"/>
        <v>0</v>
      </c>
      <c r="T734" s="10">
        <f t="shared" si="143"/>
        <v>443.9635</v>
      </c>
      <c r="U734" s="10">
        <f t="shared" si="144"/>
        <v>444.05028</v>
      </c>
      <c r="V734" s="11">
        <f t="shared" si="145"/>
        <v>-0.009772370874692519</v>
      </c>
      <c r="X734" s="11">
        <f t="shared" si="146"/>
        <v>0.3741435102727798</v>
      </c>
      <c r="Y734">
        <f t="shared" si="147"/>
        <v>1</v>
      </c>
      <c r="Z734">
        <v>7118</v>
      </c>
      <c r="AA734" t="s">
        <v>601</v>
      </c>
    </row>
    <row r="735" spans="1:27" ht="12.75">
      <c r="A735" s="20" t="s">
        <v>799</v>
      </c>
      <c r="B735" s="20">
        <v>2400</v>
      </c>
      <c r="C735" s="20">
        <v>6762</v>
      </c>
      <c r="E735" s="20">
        <v>364</v>
      </c>
      <c r="F735" s="20">
        <v>122</v>
      </c>
      <c r="H735" s="20">
        <v>15670</v>
      </c>
      <c r="I735" s="20">
        <v>0</v>
      </c>
      <c r="K735" s="7">
        <f t="shared" si="136"/>
        <v>119.76</v>
      </c>
      <c r="L735" s="13">
        <f t="shared" si="137"/>
        <v>294.147</v>
      </c>
      <c r="M735" s="8">
        <f t="shared" si="138"/>
        <v>0</v>
      </c>
      <c r="N735" s="9">
        <f t="shared" si="139"/>
        <v>29.94264</v>
      </c>
      <c r="O735" s="9"/>
      <c r="P735" s="7">
        <f t="shared" si="140"/>
        <v>1.9995799999999997</v>
      </c>
      <c r="Q735" s="9">
        <f t="shared" si="141"/>
        <v>442.0507</v>
      </c>
      <c r="R735" s="9">
        <f t="shared" si="142"/>
        <v>0</v>
      </c>
      <c r="T735" s="10">
        <f t="shared" si="143"/>
        <v>443.84963999999997</v>
      </c>
      <c r="U735" s="10">
        <f t="shared" si="144"/>
        <v>444.05028</v>
      </c>
      <c r="V735" s="11">
        <f t="shared" si="145"/>
        <v>-0.022597141353500882</v>
      </c>
      <c r="X735" s="11">
        <f t="shared" si="146"/>
        <v>0.39954892551280724</v>
      </c>
      <c r="Y735">
        <f t="shared" si="147"/>
        <v>1</v>
      </c>
      <c r="Z735">
        <v>7118</v>
      </c>
      <c r="AA735" t="s">
        <v>601</v>
      </c>
    </row>
    <row r="736" spans="1:27" ht="12.75">
      <c r="A736" s="20" t="s">
        <v>799</v>
      </c>
      <c r="B736" s="20">
        <v>2440</v>
      </c>
      <c r="C736" s="20">
        <v>11039</v>
      </c>
      <c r="E736" s="20">
        <v>2089</v>
      </c>
      <c r="F736" s="20">
        <v>12.2</v>
      </c>
      <c r="H736" s="20">
        <v>27424</v>
      </c>
      <c r="I736" s="20">
        <v>0</v>
      </c>
      <c r="K736" s="7">
        <f t="shared" si="136"/>
        <v>121.756</v>
      </c>
      <c r="L736" s="13">
        <f t="shared" si="137"/>
        <v>480.19649999999996</v>
      </c>
      <c r="M736" s="8">
        <f t="shared" si="138"/>
        <v>0</v>
      </c>
      <c r="N736" s="9">
        <f t="shared" si="139"/>
        <v>171.84114</v>
      </c>
      <c r="O736" s="9"/>
      <c r="P736" s="7">
        <f t="shared" si="140"/>
        <v>0.19995799999999997</v>
      </c>
      <c r="Q736" s="9">
        <f t="shared" si="141"/>
        <v>773.63104</v>
      </c>
      <c r="R736" s="9">
        <f t="shared" si="142"/>
        <v>0</v>
      </c>
      <c r="T736" s="10">
        <f t="shared" si="143"/>
        <v>773.79364</v>
      </c>
      <c r="U736" s="10">
        <f t="shared" si="144"/>
        <v>773.830998</v>
      </c>
      <c r="V736" s="11">
        <f t="shared" si="145"/>
        <v>-0.002413892818889085</v>
      </c>
      <c r="X736" s="11">
        <f t="shared" si="146"/>
        <v>0.3829844892384482</v>
      </c>
      <c r="Y736">
        <f t="shared" si="147"/>
        <v>1</v>
      </c>
      <c r="Z736">
        <v>7118</v>
      </c>
      <c r="AA736" t="s">
        <v>601</v>
      </c>
    </row>
    <row r="737" spans="1:27" ht="12.75">
      <c r="A737" s="20" t="s">
        <v>801</v>
      </c>
      <c r="B737" s="20">
        <v>300</v>
      </c>
      <c r="C737" s="20">
        <v>6730</v>
      </c>
      <c r="E737" s="20">
        <v>55</v>
      </c>
      <c r="F737" s="20">
        <v>1074</v>
      </c>
      <c r="H737" s="20">
        <v>6300</v>
      </c>
      <c r="I737" s="20">
        <v>5620</v>
      </c>
      <c r="K737" s="7">
        <f t="shared" si="136"/>
        <v>14.97</v>
      </c>
      <c r="L737" s="13">
        <f t="shared" si="137"/>
        <v>292.755</v>
      </c>
      <c r="M737" s="8">
        <f t="shared" si="138"/>
        <v>0</v>
      </c>
      <c r="N737" s="9">
        <f t="shared" si="139"/>
        <v>4.5243</v>
      </c>
      <c r="O737" s="9"/>
      <c r="P737" s="7">
        <f t="shared" si="140"/>
        <v>17.60286</v>
      </c>
      <c r="Q737" s="9">
        <f t="shared" si="141"/>
        <v>177.72299999999998</v>
      </c>
      <c r="R737" s="9">
        <f t="shared" si="142"/>
        <v>117.00840000000001</v>
      </c>
      <c r="T737" s="10">
        <f t="shared" si="143"/>
        <v>312.2493</v>
      </c>
      <c r="U737" s="10">
        <f t="shared" si="144"/>
        <v>312.33426</v>
      </c>
      <c r="V737" s="11">
        <f t="shared" si="145"/>
        <v>-0.013602663509101462</v>
      </c>
      <c r="X737" s="11">
        <f t="shared" si="146"/>
        <v>0.6222501370946145</v>
      </c>
      <c r="Y737">
        <f t="shared" si="147"/>
        <v>0.11342765179756686</v>
      </c>
      <c r="Z737">
        <v>7720</v>
      </c>
      <c r="AA737" t="s">
        <v>601</v>
      </c>
    </row>
    <row r="738" spans="1:27" ht="12.75">
      <c r="A738" s="20" t="s">
        <v>803</v>
      </c>
      <c r="B738" s="20">
        <v>280</v>
      </c>
      <c r="C738" s="20">
        <v>3806.5</v>
      </c>
      <c r="D738" s="20">
        <v>2345</v>
      </c>
      <c r="E738" s="20">
        <v>145.8</v>
      </c>
      <c r="F738" s="20">
        <v>1220</v>
      </c>
      <c r="H738" s="20">
        <v>7012</v>
      </c>
      <c r="I738" s="20">
        <v>1625</v>
      </c>
      <c r="K738" s="7">
        <f t="shared" si="136"/>
        <v>13.972</v>
      </c>
      <c r="L738" s="13">
        <f t="shared" si="137"/>
        <v>165.58274999999998</v>
      </c>
      <c r="M738" s="8">
        <f t="shared" si="138"/>
        <v>59.971356963838176</v>
      </c>
      <c r="N738" s="9">
        <f t="shared" si="139"/>
        <v>11.993508</v>
      </c>
      <c r="O738" s="9"/>
      <c r="P738" s="7">
        <f t="shared" si="140"/>
        <v>19.9958</v>
      </c>
      <c r="Q738" s="9">
        <f t="shared" si="141"/>
        <v>197.80852</v>
      </c>
      <c r="R738" s="9">
        <f t="shared" si="142"/>
        <v>33.8325</v>
      </c>
      <c r="T738" s="10">
        <f t="shared" si="143"/>
        <v>251.51961496383817</v>
      </c>
      <c r="U738" s="10">
        <f t="shared" si="144"/>
        <v>251.63682</v>
      </c>
      <c r="V738" s="11">
        <f t="shared" si="145"/>
        <v>-0.02329395552106139</v>
      </c>
      <c r="X738" s="11">
        <f t="shared" si="146"/>
        <v>0.45565968054213296</v>
      </c>
      <c r="Y738">
        <f t="shared" si="147"/>
        <v>0.292273739919882</v>
      </c>
      <c r="Z738">
        <v>7914</v>
      </c>
      <c r="AA738" t="s">
        <v>601</v>
      </c>
    </row>
    <row r="739" spans="1:27" ht="12.75">
      <c r="A739" t="s">
        <v>805</v>
      </c>
      <c r="B739">
        <v>252</v>
      </c>
      <c r="C739">
        <v>2627</v>
      </c>
      <c r="E739">
        <v>20</v>
      </c>
      <c r="F739">
        <v>1427</v>
      </c>
      <c r="G739">
        <v>0</v>
      </c>
      <c r="H739">
        <v>3103</v>
      </c>
      <c r="I739">
        <v>845</v>
      </c>
      <c r="K739" s="7">
        <f t="shared" si="136"/>
        <v>12.5748</v>
      </c>
      <c r="L739" s="13">
        <f t="shared" si="137"/>
        <v>114.27449999999999</v>
      </c>
      <c r="M739" s="8">
        <f t="shared" si="138"/>
        <v>0</v>
      </c>
      <c r="N739" s="9">
        <f t="shared" si="139"/>
        <v>1.6452</v>
      </c>
      <c r="O739" s="9"/>
      <c r="P739" s="7">
        <f t="shared" si="140"/>
        <v>23.38853</v>
      </c>
      <c r="Q739" s="9">
        <f t="shared" si="141"/>
        <v>87.53563</v>
      </c>
      <c r="R739" s="9">
        <f t="shared" si="142"/>
        <v>17.5929</v>
      </c>
      <c r="T739" s="10">
        <f t="shared" si="143"/>
        <v>128.4945</v>
      </c>
      <c r="U739" s="10">
        <f t="shared" si="144"/>
        <v>128.51706000000001</v>
      </c>
      <c r="V739" s="11">
        <f t="shared" si="145"/>
        <v>-0.008777815285828779</v>
      </c>
      <c r="X739" s="11">
        <f t="shared" si="146"/>
        <v>0.5662475912383585</v>
      </c>
      <c r="Y739">
        <f t="shared" si="147"/>
        <v>0.41682992074304637</v>
      </c>
      <c r="Z739">
        <v>7500</v>
      </c>
      <c r="AA739" t="s">
        <v>601</v>
      </c>
    </row>
    <row r="740" spans="1:27" ht="12.75">
      <c r="A740" s="20" t="s">
        <v>809</v>
      </c>
      <c r="B740" s="20">
        <v>104</v>
      </c>
      <c r="C740" s="20">
        <v>8653.08</v>
      </c>
      <c r="D740" s="19"/>
      <c r="E740" s="19">
        <v>4</v>
      </c>
      <c r="F740" s="20">
        <v>293</v>
      </c>
      <c r="G740" s="19"/>
      <c r="H740" s="20">
        <v>13352.5</v>
      </c>
      <c r="I740" s="20">
        <v>100</v>
      </c>
      <c r="K740" s="7">
        <f t="shared" si="136"/>
        <v>5.1896</v>
      </c>
      <c r="L740" s="13">
        <f t="shared" si="137"/>
        <v>376.40898</v>
      </c>
      <c r="M740" s="8">
        <f t="shared" si="138"/>
        <v>0</v>
      </c>
      <c r="N740" s="9">
        <f t="shared" si="139"/>
        <v>0.32904</v>
      </c>
      <c r="O740" s="9"/>
      <c r="P740" s="7">
        <f t="shared" si="140"/>
        <v>4.802269999999999</v>
      </c>
      <c r="Q740" s="9">
        <f t="shared" si="141"/>
        <v>376.674025</v>
      </c>
      <c r="R740" s="9">
        <f t="shared" si="142"/>
        <v>2.0820000000000003</v>
      </c>
      <c r="T740" s="10">
        <f t="shared" si="143"/>
        <v>381.92762</v>
      </c>
      <c r="U740" s="10">
        <f t="shared" si="144"/>
        <v>383.558295</v>
      </c>
      <c r="V740" s="11">
        <f t="shared" si="145"/>
        <v>-0.21302482097270156</v>
      </c>
      <c r="X740" s="11">
        <f t="shared" si="146"/>
        <v>0.4998240267020765</v>
      </c>
      <c r="Y740">
        <f t="shared" si="147"/>
        <v>0.7136806204961769</v>
      </c>
      <c r="Z740" s="19">
        <v>5145</v>
      </c>
      <c r="AA740" t="s">
        <v>674</v>
      </c>
    </row>
    <row r="741" spans="1:27" ht="12.75">
      <c r="A741" s="20" t="s">
        <v>809</v>
      </c>
      <c r="B741" s="20">
        <v>104</v>
      </c>
      <c r="C741" s="20">
        <v>8653</v>
      </c>
      <c r="D741" s="19"/>
      <c r="E741" s="19">
        <v>4</v>
      </c>
      <c r="F741" s="20">
        <v>293</v>
      </c>
      <c r="G741" s="19"/>
      <c r="H741" s="20">
        <v>13352</v>
      </c>
      <c r="I741" s="20">
        <v>100</v>
      </c>
      <c r="K741" s="7">
        <f t="shared" si="136"/>
        <v>5.1896</v>
      </c>
      <c r="L741" s="13">
        <f t="shared" si="137"/>
        <v>376.40549999999996</v>
      </c>
      <c r="M741" s="8">
        <f t="shared" si="138"/>
        <v>0</v>
      </c>
      <c r="N741" s="9">
        <f t="shared" si="139"/>
        <v>0.32904</v>
      </c>
      <c r="O741" s="9"/>
      <c r="P741" s="7">
        <f t="shared" si="140"/>
        <v>4.802269999999999</v>
      </c>
      <c r="Q741" s="9">
        <f t="shared" si="141"/>
        <v>376.65992</v>
      </c>
      <c r="R741" s="9">
        <f t="shared" si="142"/>
        <v>2.0820000000000003</v>
      </c>
      <c r="T741" s="10">
        <f t="shared" si="143"/>
        <v>381.92413999999997</v>
      </c>
      <c r="U741" s="10">
        <f t="shared" si="144"/>
        <v>383.54419</v>
      </c>
      <c r="V741" s="11">
        <f t="shared" si="145"/>
        <v>-0.21164167562622077</v>
      </c>
      <c r="X741" s="11">
        <f t="shared" si="146"/>
        <v>0.4998310770928773</v>
      </c>
      <c r="Y741">
        <f t="shared" si="147"/>
        <v>0.7136806204961769</v>
      </c>
      <c r="Z741" s="19">
        <v>5145</v>
      </c>
      <c r="AA741" t="s">
        <v>674</v>
      </c>
    </row>
    <row r="742" spans="1:27" ht="12.75">
      <c r="A742" s="20" t="s">
        <v>809</v>
      </c>
      <c r="B742" s="20">
        <v>280</v>
      </c>
      <c r="C742" s="20">
        <v>8626</v>
      </c>
      <c r="D742" s="19"/>
      <c r="E742" s="19">
        <v>243</v>
      </c>
      <c r="F742" s="20">
        <v>219</v>
      </c>
      <c r="G742" s="19"/>
      <c r="H742" s="20">
        <v>14306</v>
      </c>
      <c r="I742" s="20">
        <v>100</v>
      </c>
      <c r="K742" s="7">
        <f t="shared" si="136"/>
        <v>13.972</v>
      </c>
      <c r="L742" s="13">
        <f t="shared" si="137"/>
        <v>375.231</v>
      </c>
      <c r="M742" s="8">
        <f t="shared" si="138"/>
        <v>0</v>
      </c>
      <c r="N742" s="9">
        <f t="shared" si="139"/>
        <v>19.98918</v>
      </c>
      <c r="O742" s="9"/>
      <c r="P742" s="7">
        <f t="shared" si="140"/>
        <v>3.5894099999999995</v>
      </c>
      <c r="Q742" s="9">
        <f t="shared" si="141"/>
        <v>403.57225999999997</v>
      </c>
      <c r="R742" s="9">
        <f t="shared" si="142"/>
        <v>2.0820000000000003</v>
      </c>
      <c r="T742" s="10">
        <f t="shared" si="143"/>
        <v>409.19217999999995</v>
      </c>
      <c r="U742" s="10">
        <f t="shared" si="144"/>
        <v>409.24366999999995</v>
      </c>
      <c r="V742" s="11">
        <f t="shared" si="145"/>
        <v>-0.0062912688880870935</v>
      </c>
      <c r="X742" s="11">
        <f t="shared" si="146"/>
        <v>0.48180460877885906</v>
      </c>
      <c r="Y742">
        <f t="shared" si="147"/>
        <v>0.8703126946555376</v>
      </c>
      <c r="Z742" s="19">
        <v>5145</v>
      </c>
      <c r="AA742" t="s">
        <v>674</v>
      </c>
    </row>
    <row r="743" spans="1:27" ht="12.75">
      <c r="A743" s="20" t="s">
        <v>809</v>
      </c>
      <c r="B743" s="20">
        <v>332</v>
      </c>
      <c r="C743" s="20">
        <v>8732</v>
      </c>
      <c r="D743" s="19"/>
      <c r="E743" s="19">
        <v>139</v>
      </c>
      <c r="F743" s="20">
        <v>195</v>
      </c>
      <c r="G743" s="19"/>
      <c r="H743" s="20">
        <v>14306</v>
      </c>
      <c r="I743" s="20">
        <v>100</v>
      </c>
      <c r="K743" s="7">
        <f t="shared" si="136"/>
        <v>16.5668</v>
      </c>
      <c r="L743" s="13">
        <f t="shared" si="137"/>
        <v>379.842</v>
      </c>
      <c r="M743" s="8">
        <f t="shared" si="138"/>
        <v>0</v>
      </c>
      <c r="N743" s="9">
        <f t="shared" si="139"/>
        <v>11.43414</v>
      </c>
      <c r="O743" s="9"/>
      <c r="P743" s="7">
        <f t="shared" si="140"/>
        <v>3.1960499999999996</v>
      </c>
      <c r="Q743" s="9">
        <f t="shared" si="141"/>
        <v>403.57225999999997</v>
      </c>
      <c r="R743" s="9">
        <f t="shared" si="142"/>
        <v>2.0820000000000003</v>
      </c>
      <c r="T743" s="10">
        <f t="shared" si="143"/>
        <v>407.84294</v>
      </c>
      <c r="U743" s="10">
        <f t="shared" si="144"/>
        <v>408.85031</v>
      </c>
      <c r="V743" s="11">
        <f t="shared" si="145"/>
        <v>-0.12334741348725244</v>
      </c>
      <c r="X743" s="11">
        <f t="shared" si="146"/>
        <v>0.4848545902138672</v>
      </c>
      <c r="Y743">
        <f t="shared" si="147"/>
        <v>0.8883574278237741</v>
      </c>
      <c r="Z743" s="19">
        <v>5145</v>
      </c>
      <c r="AA743" t="s">
        <v>674</v>
      </c>
    </row>
    <row r="744" spans="1:27" ht="12.75">
      <c r="A744" s="20" t="s">
        <v>811</v>
      </c>
      <c r="B744" s="20">
        <v>757</v>
      </c>
      <c r="C744" s="20">
        <v>11028</v>
      </c>
      <c r="D744" s="20">
        <v>394</v>
      </c>
      <c r="E744" s="20">
        <v>116</v>
      </c>
      <c r="F744" s="20">
        <v>2515</v>
      </c>
      <c r="H744" s="20">
        <v>17566</v>
      </c>
      <c r="I744" s="20">
        <v>26</v>
      </c>
      <c r="K744" s="7">
        <f t="shared" si="136"/>
        <v>37.7743</v>
      </c>
      <c r="L744" s="13">
        <f t="shared" si="137"/>
        <v>479.71799999999996</v>
      </c>
      <c r="M744" s="8">
        <f t="shared" si="138"/>
        <v>10.076210935502022</v>
      </c>
      <c r="N744" s="9">
        <f t="shared" si="139"/>
        <v>9.542159999999999</v>
      </c>
      <c r="O744" s="9"/>
      <c r="P744" s="7">
        <f t="shared" si="140"/>
        <v>41.22085</v>
      </c>
      <c r="Q744" s="9">
        <f t="shared" si="141"/>
        <v>495.53686</v>
      </c>
      <c r="R744" s="9">
        <f t="shared" si="142"/>
        <v>0.54132</v>
      </c>
      <c r="T744" s="10">
        <f t="shared" si="143"/>
        <v>537.110670935502</v>
      </c>
      <c r="U744" s="10">
        <f t="shared" si="144"/>
        <v>537.29903</v>
      </c>
      <c r="V744" s="11">
        <f t="shared" si="145"/>
        <v>-0.017531400203670167</v>
      </c>
      <c r="X744" s="11">
        <f t="shared" si="146"/>
        <v>0.4918898840452843</v>
      </c>
      <c r="Y744">
        <f t="shared" si="147"/>
        <v>0.9858720803682676</v>
      </c>
      <c r="Z744">
        <v>7108</v>
      </c>
      <c r="AA744" s="20" t="s">
        <v>718</v>
      </c>
    </row>
    <row r="745" spans="1:27" ht="12.75">
      <c r="A745" s="19" t="s">
        <v>813</v>
      </c>
      <c r="B745">
        <v>720</v>
      </c>
      <c r="C745">
        <v>7700</v>
      </c>
      <c r="E745">
        <v>85</v>
      </c>
      <c r="F745">
        <v>770</v>
      </c>
      <c r="G745">
        <v>12</v>
      </c>
      <c r="H745">
        <v>12000</v>
      </c>
      <c r="I745">
        <v>1320</v>
      </c>
      <c r="K745" s="7">
        <f t="shared" si="136"/>
        <v>35.928</v>
      </c>
      <c r="L745" s="13">
        <f t="shared" si="137"/>
        <v>334.95</v>
      </c>
      <c r="M745" s="8">
        <f t="shared" si="138"/>
        <v>0</v>
      </c>
      <c r="N745" s="9">
        <f t="shared" si="139"/>
        <v>6.9921</v>
      </c>
      <c r="O745" s="9"/>
      <c r="P745" s="7">
        <f t="shared" si="140"/>
        <v>12.620299999999999</v>
      </c>
      <c r="Q745" s="9">
        <f t="shared" si="141"/>
        <v>338.52</v>
      </c>
      <c r="R745" s="9">
        <f t="shared" si="142"/>
        <v>27.482400000000002</v>
      </c>
      <c r="T745" s="10">
        <f t="shared" si="143"/>
        <v>377.8701</v>
      </c>
      <c r="U745" s="10">
        <f t="shared" si="144"/>
        <v>378.62269999999995</v>
      </c>
      <c r="V745" s="11">
        <f t="shared" si="145"/>
        <v>-0.09948541479839233</v>
      </c>
      <c r="X745" s="11">
        <f t="shared" si="146"/>
        <v>0.49734954786404734</v>
      </c>
      <c r="Y745">
        <f t="shared" si="147"/>
        <v>0.5665947541728171</v>
      </c>
      <c r="Z745">
        <v>4417</v>
      </c>
      <c r="AA745" t="s">
        <v>720</v>
      </c>
    </row>
    <row r="746" spans="1:27" ht="12.75">
      <c r="A746" s="20" t="s">
        <v>874</v>
      </c>
      <c r="B746" s="20">
        <v>10</v>
      </c>
      <c r="C746" s="20">
        <v>3280</v>
      </c>
      <c r="E746" s="20">
        <v>0</v>
      </c>
      <c r="F746" s="20">
        <v>2770</v>
      </c>
      <c r="H746" s="20">
        <v>3320</v>
      </c>
      <c r="I746" s="20">
        <v>0</v>
      </c>
      <c r="K746" s="7">
        <f t="shared" si="136"/>
        <v>0.499</v>
      </c>
      <c r="L746" s="13">
        <f t="shared" si="137"/>
        <v>142.67999999999998</v>
      </c>
      <c r="M746" s="8">
        <f t="shared" si="138"/>
        <v>0</v>
      </c>
      <c r="N746" s="9">
        <f t="shared" si="139"/>
        <v>0</v>
      </c>
      <c r="O746" s="9"/>
      <c r="P746" s="7">
        <f t="shared" si="140"/>
        <v>45.400299999999994</v>
      </c>
      <c r="Q746" s="9">
        <f t="shared" si="141"/>
        <v>93.6572</v>
      </c>
      <c r="R746" s="9">
        <f t="shared" si="142"/>
        <v>0</v>
      </c>
      <c r="T746" s="10">
        <f t="shared" si="143"/>
        <v>143.17899999999997</v>
      </c>
      <c r="U746" s="10">
        <f t="shared" si="144"/>
        <v>139.0575</v>
      </c>
      <c r="V746" s="11">
        <f t="shared" si="145"/>
        <v>1.4603001383591312</v>
      </c>
      <c r="X746" s="11">
        <f t="shared" si="146"/>
        <v>0.6037136768989392</v>
      </c>
      <c r="Y746">
        <f t="shared" si="147"/>
        <v>1</v>
      </c>
      <c r="Z746">
        <v>5265</v>
      </c>
      <c r="AA746" s="20" t="s">
        <v>723</v>
      </c>
    </row>
    <row r="747" spans="1:27" ht="12.75">
      <c r="A747" s="20" t="s">
        <v>816</v>
      </c>
      <c r="B747" s="20">
        <v>60</v>
      </c>
      <c r="C747" s="20">
        <v>1147</v>
      </c>
      <c r="D747" s="19"/>
      <c r="E747" s="19">
        <v>7</v>
      </c>
      <c r="F747" s="20">
        <v>305</v>
      </c>
      <c r="G747" s="19"/>
      <c r="H747" s="20">
        <v>119</v>
      </c>
      <c r="I747" s="20">
        <v>2150</v>
      </c>
      <c r="K747" s="7">
        <f t="shared" si="136"/>
        <v>2.9939999999999998</v>
      </c>
      <c r="L747" s="13">
        <f t="shared" si="137"/>
        <v>49.894499999999994</v>
      </c>
      <c r="M747" s="8">
        <f t="shared" si="138"/>
        <v>0</v>
      </c>
      <c r="N747" s="9">
        <f t="shared" si="139"/>
        <v>0.57582</v>
      </c>
      <c r="O747" s="9"/>
      <c r="P747" s="7">
        <f t="shared" si="140"/>
        <v>4.99895</v>
      </c>
      <c r="Q747" s="9">
        <f t="shared" si="141"/>
        <v>3.3569899999999997</v>
      </c>
      <c r="R747" s="9">
        <f t="shared" si="142"/>
        <v>44.763000000000005</v>
      </c>
      <c r="T747" s="10">
        <f t="shared" si="143"/>
        <v>53.464319999999994</v>
      </c>
      <c r="U747" s="10">
        <f t="shared" si="144"/>
        <v>53.11894000000001</v>
      </c>
      <c r="V747" s="11">
        <f t="shared" si="145"/>
        <v>0.3240471346063017</v>
      </c>
      <c r="X747" s="11">
        <f t="shared" si="146"/>
        <v>0.9369596982168951</v>
      </c>
      <c r="Y747">
        <f t="shared" si="147"/>
        <v>0.06269238017463408</v>
      </c>
      <c r="Z747" s="19">
        <v>2143</v>
      </c>
      <c r="AA747" s="20" t="s">
        <v>755</v>
      </c>
    </row>
    <row r="748" spans="1:27" ht="12.75">
      <c r="A748" s="19" t="s">
        <v>819</v>
      </c>
      <c r="B748" s="19">
        <v>27</v>
      </c>
      <c r="C748" s="19">
        <v>600</v>
      </c>
      <c r="D748" s="19"/>
      <c r="E748" s="19">
        <v>0</v>
      </c>
      <c r="F748" s="19">
        <v>854</v>
      </c>
      <c r="G748" s="19"/>
      <c r="H748" s="19">
        <v>355</v>
      </c>
      <c r="I748" s="19">
        <v>169</v>
      </c>
      <c r="K748" s="7">
        <f t="shared" si="136"/>
        <v>1.3473</v>
      </c>
      <c r="L748" s="13">
        <f t="shared" si="137"/>
        <v>26.099999999999998</v>
      </c>
      <c r="M748" s="8">
        <f t="shared" si="138"/>
        <v>0</v>
      </c>
      <c r="N748" s="9">
        <f t="shared" si="139"/>
        <v>0</v>
      </c>
      <c r="O748" s="9"/>
      <c r="P748" s="7">
        <f t="shared" si="140"/>
        <v>13.99706</v>
      </c>
      <c r="Q748" s="9">
        <f t="shared" si="141"/>
        <v>10.01455</v>
      </c>
      <c r="R748" s="9">
        <f t="shared" si="142"/>
        <v>3.5185800000000005</v>
      </c>
      <c r="T748" s="10">
        <f t="shared" si="143"/>
        <v>27.4473</v>
      </c>
      <c r="U748" s="10">
        <f t="shared" si="144"/>
        <v>27.530189999999997</v>
      </c>
      <c r="V748" s="11">
        <f t="shared" si="145"/>
        <v>-0.15077079728448686</v>
      </c>
      <c r="X748" s="11">
        <f t="shared" si="146"/>
        <v>0.7227004074535056</v>
      </c>
      <c r="Y748">
        <f t="shared" si="147"/>
        <v>0.27688722286616185</v>
      </c>
      <c r="Z748" s="19">
        <v>2987</v>
      </c>
      <c r="AA748" s="20" t="s">
        <v>755</v>
      </c>
    </row>
    <row r="749" spans="1:27" ht="12.75">
      <c r="A749" s="19" t="s">
        <v>821</v>
      </c>
      <c r="B749" s="19">
        <v>19</v>
      </c>
      <c r="C749" s="19">
        <v>366</v>
      </c>
      <c r="D749" s="19"/>
      <c r="E749" s="19">
        <v>1</v>
      </c>
      <c r="F749" s="19">
        <v>356</v>
      </c>
      <c r="G749" s="19"/>
      <c r="H749" s="19">
        <v>21</v>
      </c>
      <c r="I749" s="19">
        <v>502</v>
      </c>
      <c r="K749" s="7">
        <f t="shared" si="136"/>
        <v>0.9480999999999999</v>
      </c>
      <c r="L749" s="13">
        <f t="shared" si="137"/>
        <v>15.921</v>
      </c>
      <c r="M749" s="8">
        <f t="shared" si="138"/>
        <v>0</v>
      </c>
      <c r="N749" s="9">
        <f t="shared" si="139"/>
        <v>0.08226</v>
      </c>
      <c r="O749" s="9"/>
      <c r="P749" s="7">
        <f t="shared" si="140"/>
        <v>5.83484</v>
      </c>
      <c r="Q749" s="9">
        <f t="shared" si="141"/>
        <v>0.59241</v>
      </c>
      <c r="R749" s="9">
        <f t="shared" si="142"/>
        <v>10.451640000000001</v>
      </c>
      <c r="T749" s="10">
        <f t="shared" si="143"/>
        <v>16.95136</v>
      </c>
      <c r="U749" s="10">
        <f t="shared" si="144"/>
        <v>16.878890000000002</v>
      </c>
      <c r="V749" s="11">
        <f t="shared" si="145"/>
        <v>0.21421656653438603</v>
      </c>
      <c r="X749" s="11">
        <f t="shared" si="146"/>
        <v>0.9641255198048131</v>
      </c>
      <c r="Y749">
        <f t="shared" si="147"/>
        <v>0.08316856349355335</v>
      </c>
      <c r="Z749" s="19">
        <v>3100</v>
      </c>
      <c r="AA749" s="20" t="s">
        <v>755</v>
      </c>
    </row>
    <row r="750" spans="1:27" ht="12.75">
      <c r="A750" s="19" t="s">
        <v>823</v>
      </c>
      <c r="B750">
        <v>123</v>
      </c>
      <c r="C750">
        <v>1290</v>
      </c>
      <c r="E750">
        <v>4</v>
      </c>
      <c r="F750">
        <v>163</v>
      </c>
      <c r="H750">
        <v>31.5</v>
      </c>
      <c r="I750">
        <v>2840</v>
      </c>
      <c r="K750" s="7">
        <f t="shared" si="136"/>
        <v>6.1377</v>
      </c>
      <c r="L750" s="13">
        <f t="shared" si="137"/>
        <v>56.114999999999995</v>
      </c>
      <c r="M750" s="8">
        <f t="shared" si="138"/>
        <v>0</v>
      </c>
      <c r="N750" s="9">
        <f t="shared" si="139"/>
        <v>0.32904</v>
      </c>
      <c r="O750" s="9"/>
      <c r="P750" s="7">
        <f t="shared" si="140"/>
        <v>2.6715699999999996</v>
      </c>
      <c r="Q750" s="9">
        <f t="shared" si="141"/>
        <v>0.8886149999999999</v>
      </c>
      <c r="R750" s="9">
        <f t="shared" si="142"/>
        <v>59.128800000000005</v>
      </c>
      <c r="T750" s="10">
        <f t="shared" si="143"/>
        <v>62.581739999999996</v>
      </c>
      <c r="U750" s="10">
        <f t="shared" si="144"/>
        <v>62.688985</v>
      </c>
      <c r="V750" s="11">
        <f t="shared" si="145"/>
        <v>-0.08561058459588705</v>
      </c>
      <c r="X750" s="11">
        <f t="shared" si="146"/>
        <v>0.9844112518127139</v>
      </c>
      <c r="Y750">
        <f t="shared" si="147"/>
        <v>0.09404058743765943</v>
      </c>
      <c r="Z750">
        <v>3172</v>
      </c>
      <c r="AA750" s="20" t="s">
        <v>755</v>
      </c>
    </row>
    <row r="751" spans="1:27" ht="12.75">
      <c r="A751" s="19" t="s">
        <v>825</v>
      </c>
      <c r="B751">
        <v>5</v>
      </c>
      <c r="C751">
        <v>308</v>
      </c>
      <c r="E751">
        <v>1</v>
      </c>
      <c r="F751">
        <v>525</v>
      </c>
      <c r="G751">
        <v>22.8</v>
      </c>
      <c r="H751">
        <v>35.5</v>
      </c>
      <c r="I751">
        <v>162</v>
      </c>
      <c r="K751" s="7">
        <f aca="true" t="shared" si="148" ref="K751:K780">B751*0.0499</f>
        <v>0.2495</v>
      </c>
      <c r="L751" s="13">
        <f aca="true" t="shared" si="149" ref="L751:L780">N(C751)*0.0435</f>
        <v>13.398</v>
      </c>
      <c r="M751" s="8">
        <f aca="true" t="shared" si="150" ref="M751:M780">D751*(1/39.102)</f>
        <v>0</v>
      </c>
      <c r="N751" s="9">
        <f aca="true" t="shared" si="151" ref="N751:N780">N(E751)*0.08226</f>
        <v>0.08226</v>
      </c>
      <c r="O751" s="9"/>
      <c r="P751" s="7">
        <f aca="true" t="shared" si="152" ref="P751:P780">(N(F751)*0.01639)</f>
        <v>8.60475</v>
      </c>
      <c r="Q751" s="9">
        <f aca="true" t="shared" si="153" ref="Q751:Q780">N(H751)*0.02821</f>
        <v>1.001455</v>
      </c>
      <c r="R751" s="9">
        <f aca="true" t="shared" si="154" ref="R751:R780">N(I751)*0.02082</f>
        <v>3.37284</v>
      </c>
      <c r="T751" s="10">
        <f aca="true" t="shared" si="155" ref="T751:T780">SUM(K751:N751)</f>
        <v>13.729759999999999</v>
      </c>
      <c r="U751" s="10">
        <f aca="true" t="shared" si="156" ref="U751:U780">SUM(P751:R751)</f>
        <v>12.979045</v>
      </c>
      <c r="V751" s="11">
        <f aca="true" t="shared" si="157" ref="V751:V780">+((T751-U751)/(T751+U751))*100</f>
        <v>2.8107397541746986</v>
      </c>
      <c r="X751" s="11">
        <f aca="true" t="shared" si="158" ref="X751:X780">+L751/(L751+Q751)</f>
        <v>0.9304518816858</v>
      </c>
      <c r="Y751">
        <f aca="true" t="shared" si="159" ref="Y751:Y780">K751/(K751+R751)</f>
        <v>0.06887812850257016</v>
      </c>
      <c r="Z751">
        <v>3226</v>
      </c>
      <c r="AA751" s="20" t="s">
        <v>755</v>
      </c>
    </row>
    <row r="752" spans="1:27" ht="12.75">
      <c r="A752" s="20" t="s">
        <v>827</v>
      </c>
      <c r="B752" s="20">
        <v>210</v>
      </c>
      <c r="C752" s="20">
        <v>10564</v>
      </c>
      <c r="D752" s="20">
        <v>45</v>
      </c>
      <c r="E752" s="20">
        <v>61</v>
      </c>
      <c r="F752" s="20">
        <v>2832</v>
      </c>
      <c r="H752" s="20">
        <v>15222</v>
      </c>
      <c r="I752" s="20">
        <v>26</v>
      </c>
      <c r="K752" s="7">
        <f t="shared" si="148"/>
        <v>10.479</v>
      </c>
      <c r="L752" s="13">
        <f t="shared" si="149"/>
        <v>459.534</v>
      </c>
      <c r="M752" s="8">
        <f t="shared" si="150"/>
        <v>1.150836274359368</v>
      </c>
      <c r="N752" s="9">
        <f t="shared" si="151"/>
        <v>5.01786</v>
      </c>
      <c r="O752" s="9"/>
      <c r="P752" s="7">
        <f t="shared" si="152"/>
        <v>46.41647999999999</v>
      </c>
      <c r="Q752" s="9">
        <f t="shared" si="153"/>
        <v>429.41262</v>
      </c>
      <c r="R752" s="9">
        <f t="shared" si="154"/>
        <v>0.54132</v>
      </c>
      <c r="T752" s="10">
        <f t="shared" si="155"/>
        <v>476.18169627435935</v>
      </c>
      <c r="U752" s="10">
        <f t="shared" si="156"/>
        <v>476.37041999999997</v>
      </c>
      <c r="V752" s="11">
        <f t="shared" si="157"/>
        <v>-0.01981243046089213</v>
      </c>
      <c r="X752" s="11">
        <f t="shared" si="158"/>
        <v>0.5169421758980309</v>
      </c>
      <c r="Y752">
        <f t="shared" si="159"/>
        <v>0.9508798292608562</v>
      </c>
      <c r="Z752">
        <v>3456</v>
      </c>
      <c r="AA752" s="20" t="s">
        <v>755</v>
      </c>
    </row>
    <row r="753" spans="1:27" ht="12.75">
      <c r="A753" s="20" t="s">
        <v>829</v>
      </c>
      <c r="B753" s="20">
        <v>161</v>
      </c>
      <c r="C753" s="20">
        <v>5018</v>
      </c>
      <c r="D753" s="20">
        <v>29</v>
      </c>
      <c r="E753" s="20">
        <v>21</v>
      </c>
      <c r="F753" s="20">
        <v>2087</v>
      </c>
      <c r="H753" s="20">
        <v>6883</v>
      </c>
      <c r="I753" s="20">
        <v>25</v>
      </c>
      <c r="K753" s="7">
        <f t="shared" si="148"/>
        <v>8.0339</v>
      </c>
      <c r="L753" s="13">
        <f t="shared" si="149"/>
        <v>218.283</v>
      </c>
      <c r="M753" s="8">
        <f t="shared" si="150"/>
        <v>0.7416500434760371</v>
      </c>
      <c r="N753" s="9">
        <f t="shared" si="151"/>
        <v>1.72746</v>
      </c>
      <c r="O753" s="9"/>
      <c r="P753" s="7">
        <f t="shared" si="152"/>
        <v>34.205929999999995</v>
      </c>
      <c r="Q753" s="9">
        <f t="shared" si="153"/>
        <v>194.16943</v>
      </c>
      <c r="R753" s="9">
        <f t="shared" si="154"/>
        <v>0.5205000000000001</v>
      </c>
      <c r="T753" s="10">
        <f t="shared" si="155"/>
        <v>228.786010043476</v>
      </c>
      <c r="U753" s="10">
        <f t="shared" si="156"/>
        <v>228.89586</v>
      </c>
      <c r="V753" s="11">
        <f t="shared" si="157"/>
        <v>-0.024001378187331914</v>
      </c>
      <c r="X753" s="11">
        <f t="shared" si="158"/>
        <v>0.5292319407598107</v>
      </c>
      <c r="Y753">
        <f t="shared" si="159"/>
        <v>0.9391541195174413</v>
      </c>
      <c r="Z753">
        <v>3552</v>
      </c>
      <c r="AA753" s="20" t="s">
        <v>755</v>
      </c>
    </row>
    <row r="754" spans="1:27" ht="12.75">
      <c r="A754" s="19" t="s">
        <v>831</v>
      </c>
      <c r="B754">
        <v>80</v>
      </c>
      <c r="C754">
        <v>2082</v>
      </c>
      <c r="D754">
        <v>7</v>
      </c>
      <c r="E754">
        <v>24</v>
      </c>
      <c r="F754">
        <v>280</v>
      </c>
      <c r="G754">
        <v>0</v>
      </c>
      <c r="H754">
        <v>3184</v>
      </c>
      <c r="I754">
        <v>25</v>
      </c>
      <c r="K754" s="7">
        <f t="shared" si="148"/>
        <v>3.992</v>
      </c>
      <c r="L754" s="13">
        <f t="shared" si="149"/>
        <v>90.567</v>
      </c>
      <c r="M754" s="8">
        <f t="shared" si="150"/>
        <v>0.17901897601145725</v>
      </c>
      <c r="N754" s="9">
        <f t="shared" si="151"/>
        <v>1.97424</v>
      </c>
      <c r="O754" s="9"/>
      <c r="P754" s="7">
        <f t="shared" si="152"/>
        <v>4.5892</v>
      </c>
      <c r="Q754" s="9">
        <f t="shared" si="153"/>
        <v>89.82064</v>
      </c>
      <c r="R754" s="9">
        <f t="shared" si="154"/>
        <v>0.5205000000000001</v>
      </c>
      <c r="T754" s="10">
        <f t="shared" si="155"/>
        <v>96.71225897601146</v>
      </c>
      <c r="U754" s="10">
        <f t="shared" si="156"/>
        <v>94.93034</v>
      </c>
      <c r="V754" s="11">
        <f t="shared" si="157"/>
        <v>0.9298136142656377</v>
      </c>
      <c r="X754" s="11">
        <f t="shared" si="158"/>
        <v>0.5020687670175186</v>
      </c>
      <c r="Y754">
        <f t="shared" si="159"/>
        <v>0.8846537396121883</v>
      </c>
      <c r="Z754">
        <v>2859</v>
      </c>
      <c r="AA754" s="20" t="s">
        <v>755</v>
      </c>
    </row>
    <row r="755" spans="1:27" ht="12.75">
      <c r="A755" s="20" t="s">
        <v>833</v>
      </c>
      <c r="B755" s="20">
        <v>25</v>
      </c>
      <c r="C755" s="20">
        <v>920</v>
      </c>
      <c r="E755">
        <v>0</v>
      </c>
      <c r="F755" s="20">
        <v>490</v>
      </c>
      <c r="H755" s="20">
        <v>55</v>
      </c>
      <c r="I755" s="20">
        <v>1480</v>
      </c>
      <c r="K755" s="7">
        <f t="shared" si="148"/>
        <v>1.2475</v>
      </c>
      <c r="L755" s="13">
        <f t="shared" si="149"/>
        <v>40.019999999999996</v>
      </c>
      <c r="M755" s="8">
        <f t="shared" si="150"/>
        <v>0</v>
      </c>
      <c r="N755" s="9">
        <f t="shared" si="151"/>
        <v>0</v>
      </c>
      <c r="O755" s="9"/>
      <c r="P755" s="7">
        <f t="shared" si="152"/>
        <v>8.031099999999999</v>
      </c>
      <c r="Q755" s="9">
        <f t="shared" si="153"/>
        <v>1.55155</v>
      </c>
      <c r="R755" s="9">
        <f t="shared" si="154"/>
        <v>30.8136</v>
      </c>
      <c r="T755" s="10">
        <f t="shared" si="155"/>
        <v>41.2675</v>
      </c>
      <c r="U755" s="10">
        <f t="shared" si="156"/>
        <v>40.39625</v>
      </c>
      <c r="V755" s="11">
        <f t="shared" si="157"/>
        <v>1.0668748373666361</v>
      </c>
      <c r="X755" s="11">
        <f t="shared" si="158"/>
        <v>0.962677600426253</v>
      </c>
      <c r="Y755">
        <f t="shared" si="159"/>
        <v>0.03891008106396848</v>
      </c>
      <c r="Z755">
        <v>1618</v>
      </c>
      <c r="AA755" s="20" t="s">
        <v>835</v>
      </c>
    </row>
    <row r="756" spans="1:27" ht="12.75">
      <c r="A756" s="20" t="s">
        <v>833</v>
      </c>
      <c r="B756" s="20">
        <v>25</v>
      </c>
      <c r="C756" s="20">
        <v>900</v>
      </c>
      <c r="E756">
        <v>0</v>
      </c>
      <c r="F756" s="20">
        <v>490</v>
      </c>
      <c r="H756" s="20">
        <v>55</v>
      </c>
      <c r="I756" s="20">
        <v>1440</v>
      </c>
      <c r="K756" s="7">
        <f t="shared" si="148"/>
        <v>1.2475</v>
      </c>
      <c r="L756" s="13">
        <f t="shared" si="149"/>
        <v>39.15</v>
      </c>
      <c r="M756" s="8">
        <f t="shared" si="150"/>
        <v>0</v>
      </c>
      <c r="N756" s="9">
        <f t="shared" si="151"/>
        <v>0</v>
      </c>
      <c r="O756" s="9"/>
      <c r="P756" s="7">
        <f t="shared" si="152"/>
        <v>8.031099999999999</v>
      </c>
      <c r="Q756" s="9">
        <f t="shared" si="153"/>
        <v>1.55155</v>
      </c>
      <c r="R756" s="9">
        <f t="shared" si="154"/>
        <v>29.980800000000002</v>
      </c>
      <c r="T756" s="10">
        <f t="shared" si="155"/>
        <v>40.3975</v>
      </c>
      <c r="U756" s="10">
        <f t="shared" si="156"/>
        <v>39.56345</v>
      </c>
      <c r="V756" s="11">
        <f t="shared" si="157"/>
        <v>1.0430716493488357</v>
      </c>
      <c r="X756" s="11">
        <f t="shared" si="158"/>
        <v>0.9618798301293194</v>
      </c>
      <c r="Y756">
        <f t="shared" si="159"/>
        <v>0.03994773971045494</v>
      </c>
      <c r="Z756">
        <v>1618</v>
      </c>
      <c r="AA756" s="20" t="s">
        <v>835</v>
      </c>
    </row>
    <row r="757" spans="1:27" ht="12.75">
      <c r="A757" s="3" t="s">
        <v>848</v>
      </c>
      <c r="B757">
        <v>241</v>
      </c>
      <c r="C757">
        <v>6320</v>
      </c>
      <c r="E757">
        <v>24</v>
      </c>
      <c r="F757">
        <v>1220</v>
      </c>
      <c r="H757">
        <v>9585</v>
      </c>
      <c r="I757">
        <v>0</v>
      </c>
      <c r="K757" s="7">
        <f t="shared" si="148"/>
        <v>12.0259</v>
      </c>
      <c r="L757" s="13">
        <f t="shared" si="149"/>
        <v>274.91999999999996</v>
      </c>
      <c r="M757" s="8">
        <f t="shared" si="150"/>
        <v>0</v>
      </c>
      <c r="N757" s="9">
        <f t="shared" si="151"/>
        <v>1.97424</v>
      </c>
      <c r="O757" s="9"/>
      <c r="P757" s="7">
        <f t="shared" si="152"/>
        <v>19.9958</v>
      </c>
      <c r="Q757" s="9">
        <f t="shared" si="153"/>
        <v>270.39285</v>
      </c>
      <c r="R757" s="9">
        <f t="shared" si="154"/>
        <v>0</v>
      </c>
      <c r="T757" s="10">
        <f t="shared" si="155"/>
        <v>288.92013999999995</v>
      </c>
      <c r="U757" s="10">
        <f t="shared" si="156"/>
        <v>290.38865</v>
      </c>
      <c r="V757" s="11">
        <f t="shared" si="157"/>
        <v>-0.2534934779774423</v>
      </c>
      <c r="X757" s="11">
        <f t="shared" si="158"/>
        <v>0.504150965817145</v>
      </c>
      <c r="Y757">
        <f t="shared" si="159"/>
        <v>1</v>
      </c>
      <c r="Z757">
        <v>2280</v>
      </c>
      <c r="AA757" t="s">
        <v>865</v>
      </c>
    </row>
    <row r="758" spans="1:27" ht="12.75">
      <c r="A758" s="3" t="s">
        <v>849</v>
      </c>
      <c r="B758">
        <v>241</v>
      </c>
      <c r="C758">
        <v>15567</v>
      </c>
      <c r="E758">
        <v>39</v>
      </c>
      <c r="F758">
        <v>915</v>
      </c>
      <c r="H758">
        <v>24140</v>
      </c>
      <c r="I758">
        <v>0</v>
      </c>
      <c r="K758" s="7">
        <f t="shared" si="148"/>
        <v>12.0259</v>
      </c>
      <c r="L758" s="13">
        <f t="shared" si="149"/>
        <v>677.1645</v>
      </c>
      <c r="M758" s="8">
        <f t="shared" si="150"/>
        <v>0</v>
      </c>
      <c r="N758" s="9">
        <f t="shared" si="151"/>
        <v>3.20814</v>
      </c>
      <c r="O758" s="9"/>
      <c r="P758" s="7">
        <f t="shared" si="152"/>
        <v>14.996849999999998</v>
      </c>
      <c r="Q758" s="9">
        <f t="shared" si="153"/>
        <v>680.9893999999999</v>
      </c>
      <c r="R758" s="9">
        <f t="shared" si="154"/>
        <v>0</v>
      </c>
      <c r="T758" s="10">
        <f t="shared" si="155"/>
        <v>692.3985399999999</v>
      </c>
      <c r="U758" s="10">
        <f t="shared" si="156"/>
        <v>695.9862499999999</v>
      </c>
      <c r="V758" s="11">
        <f t="shared" si="157"/>
        <v>-0.2584089098239124</v>
      </c>
      <c r="X758" s="11">
        <f t="shared" si="158"/>
        <v>0.4985918753390172</v>
      </c>
      <c r="Y758">
        <f t="shared" si="159"/>
        <v>1</v>
      </c>
      <c r="Z758">
        <v>3386</v>
      </c>
      <c r="AA758" t="s">
        <v>865</v>
      </c>
    </row>
    <row r="759" spans="1:27" ht="12.75">
      <c r="A759" s="3" t="s">
        <v>850</v>
      </c>
      <c r="B759">
        <v>561</v>
      </c>
      <c r="C759">
        <v>19500</v>
      </c>
      <c r="E759">
        <v>365</v>
      </c>
      <c r="F759">
        <v>793</v>
      </c>
      <c r="H759">
        <v>31728</v>
      </c>
      <c r="I759">
        <v>0</v>
      </c>
      <c r="K759" s="7">
        <f t="shared" si="148"/>
        <v>27.9939</v>
      </c>
      <c r="L759" s="13">
        <f t="shared" si="149"/>
        <v>848.2499999999999</v>
      </c>
      <c r="M759" s="8">
        <f t="shared" si="150"/>
        <v>0</v>
      </c>
      <c r="N759" s="9">
        <f t="shared" si="151"/>
        <v>30.0249</v>
      </c>
      <c r="O759" s="9"/>
      <c r="P759" s="7">
        <f t="shared" si="152"/>
        <v>12.997269999999999</v>
      </c>
      <c r="Q759" s="9">
        <f t="shared" si="153"/>
        <v>895.04688</v>
      </c>
      <c r="R759" s="9">
        <f t="shared" si="154"/>
        <v>0</v>
      </c>
      <c r="T759" s="10">
        <f t="shared" si="155"/>
        <v>906.2687999999999</v>
      </c>
      <c r="U759" s="10">
        <f t="shared" si="156"/>
        <v>908.04415</v>
      </c>
      <c r="V759" s="11">
        <f t="shared" si="157"/>
        <v>-0.09785246806511541</v>
      </c>
      <c r="X759" s="11">
        <f t="shared" si="158"/>
        <v>0.4865780520412564</v>
      </c>
      <c r="Y759">
        <f t="shared" si="159"/>
        <v>1</v>
      </c>
      <c r="Z759">
        <v>2155</v>
      </c>
      <c r="AA759" t="s">
        <v>865</v>
      </c>
    </row>
    <row r="760" spans="1:27" ht="12.75">
      <c r="A760" s="3" t="s">
        <v>851</v>
      </c>
      <c r="B760">
        <v>561</v>
      </c>
      <c r="C760">
        <v>16652</v>
      </c>
      <c r="E760">
        <v>219</v>
      </c>
      <c r="F760">
        <v>1525</v>
      </c>
      <c r="H760">
        <v>26410</v>
      </c>
      <c r="I760">
        <v>0</v>
      </c>
      <c r="K760" s="7">
        <f t="shared" si="148"/>
        <v>27.9939</v>
      </c>
      <c r="L760" s="13">
        <f t="shared" si="149"/>
        <v>724.362</v>
      </c>
      <c r="M760" s="8">
        <f t="shared" si="150"/>
        <v>0</v>
      </c>
      <c r="N760" s="9">
        <f t="shared" si="151"/>
        <v>18.01494</v>
      </c>
      <c r="O760" s="9"/>
      <c r="P760" s="7">
        <f t="shared" si="152"/>
        <v>24.994749999999996</v>
      </c>
      <c r="Q760" s="9">
        <f t="shared" si="153"/>
        <v>745.0260999999999</v>
      </c>
      <c r="R760" s="9">
        <f t="shared" si="154"/>
        <v>0</v>
      </c>
      <c r="T760" s="10">
        <f t="shared" si="155"/>
        <v>770.37084</v>
      </c>
      <c r="U760" s="10">
        <f t="shared" si="156"/>
        <v>770.0208499999999</v>
      </c>
      <c r="V760" s="11">
        <f t="shared" si="157"/>
        <v>0.022720844462628963</v>
      </c>
      <c r="X760" s="11">
        <f t="shared" si="158"/>
        <v>0.49296846762267915</v>
      </c>
      <c r="Y760">
        <f t="shared" si="159"/>
        <v>1</v>
      </c>
      <c r="Z760">
        <v>2161</v>
      </c>
      <c r="AA760" t="s">
        <v>865</v>
      </c>
    </row>
    <row r="761" spans="1:27" ht="12.75">
      <c r="A761" s="3" t="s">
        <v>851</v>
      </c>
      <c r="B761">
        <v>721</v>
      </c>
      <c r="C761">
        <v>12687</v>
      </c>
      <c r="E761">
        <v>194</v>
      </c>
      <c r="F761">
        <v>976</v>
      </c>
      <c r="H761">
        <v>20945</v>
      </c>
      <c r="I761">
        <v>0</v>
      </c>
      <c r="K761" s="7">
        <f t="shared" si="148"/>
        <v>35.9779</v>
      </c>
      <c r="L761" s="13">
        <f t="shared" si="149"/>
        <v>551.8845</v>
      </c>
      <c r="M761" s="8">
        <f t="shared" si="150"/>
        <v>0</v>
      </c>
      <c r="N761" s="9">
        <f t="shared" si="151"/>
        <v>15.95844</v>
      </c>
      <c r="O761" s="9"/>
      <c r="P761" s="7">
        <f t="shared" si="152"/>
        <v>15.996639999999998</v>
      </c>
      <c r="Q761" s="9">
        <f t="shared" si="153"/>
        <v>590.85845</v>
      </c>
      <c r="R761" s="9">
        <f t="shared" si="154"/>
        <v>0</v>
      </c>
      <c r="T761" s="10">
        <f t="shared" si="155"/>
        <v>603.82084</v>
      </c>
      <c r="U761" s="10">
        <f t="shared" si="156"/>
        <v>606.8550899999999</v>
      </c>
      <c r="V761" s="11">
        <f t="shared" si="157"/>
        <v>-0.2506244590160415</v>
      </c>
      <c r="X761" s="11">
        <f t="shared" si="158"/>
        <v>0.4829471929798386</v>
      </c>
      <c r="Y761">
        <f t="shared" si="159"/>
        <v>1</v>
      </c>
      <c r="Z761">
        <v>2161</v>
      </c>
      <c r="AA761" t="s">
        <v>865</v>
      </c>
    </row>
    <row r="762" spans="1:27" ht="12.75">
      <c r="A762" s="3" t="s">
        <v>852</v>
      </c>
      <c r="B762">
        <v>1804</v>
      </c>
      <c r="C762">
        <v>16419</v>
      </c>
      <c r="E762">
        <v>146</v>
      </c>
      <c r="F762">
        <v>549</v>
      </c>
      <c r="H762">
        <v>28755</v>
      </c>
      <c r="I762">
        <v>0</v>
      </c>
      <c r="K762" s="7">
        <f t="shared" si="148"/>
        <v>90.0196</v>
      </c>
      <c r="L762" s="13">
        <f t="shared" si="149"/>
        <v>714.2265</v>
      </c>
      <c r="M762" s="8">
        <f t="shared" si="150"/>
        <v>0</v>
      </c>
      <c r="N762" s="9">
        <f t="shared" si="151"/>
        <v>12.00996</v>
      </c>
      <c r="O762" s="9"/>
      <c r="P762" s="7">
        <f t="shared" si="152"/>
        <v>8.998109999999999</v>
      </c>
      <c r="Q762" s="9">
        <f t="shared" si="153"/>
        <v>811.17855</v>
      </c>
      <c r="R762" s="9">
        <f t="shared" si="154"/>
        <v>0</v>
      </c>
      <c r="T762" s="10">
        <f t="shared" si="155"/>
        <v>816.2560599999999</v>
      </c>
      <c r="U762" s="10">
        <f t="shared" si="156"/>
        <v>820.17666</v>
      </c>
      <c r="V762" s="11">
        <f t="shared" si="157"/>
        <v>-0.23958210759804635</v>
      </c>
      <c r="X762" s="11">
        <f t="shared" si="158"/>
        <v>0.46822088336471684</v>
      </c>
      <c r="Y762">
        <f t="shared" si="159"/>
        <v>1</v>
      </c>
      <c r="Z762">
        <v>4107</v>
      </c>
      <c r="AA762" t="s">
        <v>865</v>
      </c>
    </row>
    <row r="763" spans="1:27" ht="12.75">
      <c r="A763" s="3" t="s">
        <v>853</v>
      </c>
      <c r="B763">
        <v>120</v>
      </c>
      <c r="C763">
        <v>5644</v>
      </c>
      <c r="D763">
        <v>150</v>
      </c>
      <c r="E763">
        <v>51</v>
      </c>
      <c r="F763">
        <v>488</v>
      </c>
      <c r="H763">
        <v>8500</v>
      </c>
      <c r="I763">
        <v>575</v>
      </c>
      <c r="K763" s="7">
        <f t="shared" si="148"/>
        <v>5.9879999999999995</v>
      </c>
      <c r="L763" s="13">
        <f t="shared" si="149"/>
        <v>245.51399999999998</v>
      </c>
      <c r="M763" s="8">
        <f t="shared" si="150"/>
        <v>3.8361209145312265</v>
      </c>
      <c r="N763" s="9">
        <f t="shared" si="151"/>
        <v>4.19526</v>
      </c>
      <c r="O763" s="9"/>
      <c r="P763" s="7">
        <f t="shared" si="152"/>
        <v>7.998319999999999</v>
      </c>
      <c r="Q763" s="9">
        <f t="shared" si="153"/>
        <v>239.785</v>
      </c>
      <c r="R763" s="9">
        <f t="shared" si="154"/>
        <v>11.9715</v>
      </c>
      <c r="T763" s="10">
        <f t="shared" si="155"/>
        <v>259.5333809145312</v>
      </c>
      <c r="U763" s="10">
        <f t="shared" si="156"/>
        <v>259.75482</v>
      </c>
      <c r="V763" s="11">
        <f t="shared" si="157"/>
        <v>-0.04264281088589954</v>
      </c>
      <c r="X763" s="11">
        <f t="shared" si="158"/>
        <v>0.5059025466774092</v>
      </c>
      <c r="Y763">
        <f t="shared" si="159"/>
        <v>0.33341685458949305</v>
      </c>
      <c r="Z763">
        <v>3837</v>
      </c>
      <c r="AA763" t="s">
        <v>865</v>
      </c>
    </row>
    <row r="764" spans="1:27" ht="12.75">
      <c r="A764" s="3" t="s">
        <v>853</v>
      </c>
      <c r="B764">
        <v>180</v>
      </c>
      <c r="C764">
        <v>4667</v>
      </c>
      <c r="D764">
        <v>150</v>
      </c>
      <c r="E764">
        <v>49</v>
      </c>
      <c r="F764">
        <v>427</v>
      </c>
      <c r="H764">
        <v>7200</v>
      </c>
      <c r="I764">
        <v>475</v>
      </c>
      <c r="K764" s="7">
        <f t="shared" si="148"/>
        <v>8.982</v>
      </c>
      <c r="L764" s="13">
        <f t="shared" si="149"/>
        <v>203.0145</v>
      </c>
      <c r="M764" s="8">
        <f t="shared" si="150"/>
        <v>3.8361209145312265</v>
      </c>
      <c r="N764" s="9">
        <f t="shared" si="151"/>
        <v>4.03074</v>
      </c>
      <c r="O764" s="9"/>
      <c r="P764" s="7">
        <f t="shared" si="152"/>
        <v>6.99853</v>
      </c>
      <c r="Q764" s="9">
        <f t="shared" si="153"/>
        <v>203.112</v>
      </c>
      <c r="R764" s="9">
        <f t="shared" si="154"/>
        <v>9.8895</v>
      </c>
      <c r="T764" s="10">
        <f t="shared" si="155"/>
        <v>219.86336091453123</v>
      </c>
      <c r="U764" s="10">
        <f t="shared" si="156"/>
        <v>220.00002999999998</v>
      </c>
      <c r="V764" s="11">
        <f t="shared" si="157"/>
        <v>-0.031070802501795194</v>
      </c>
      <c r="X764" s="11">
        <f t="shared" si="158"/>
        <v>0.49987996350890673</v>
      </c>
      <c r="Y764">
        <f t="shared" si="159"/>
        <v>0.47595580637469204</v>
      </c>
      <c r="Z764">
        <v>3837</v>
      </c>
      <c r="AA764" t="s">
        <v>865</v>
      </c>
    </row>
    <row r="765" spans="1:27" ht="12.75">
      <c r="A765" s="3" t="s">
        <v>807</v>
      </c>
      <c r="B765">
        <v>60</v>
      </c>
      <c r="C765">
        <v>297</v>
      </c>
      <c r="E765">
        <v>18</v>
      </c>
      <c r="F765">
        <v>190</v>
      </c>
      <c r="H765">
        <v>21</v>
      </c>
      <c r="I765">
        <v>480</v>
      </c>
      <c r="K765" s="7">
        <f t="shared" si="148"/>
        <v>2.9939999999999998</v>
      </c>
      <c r="L765" s="13">
        <f t="shared" si="149"/>
        <v>12.9195</v>
      </c>
      <c r="M765" s="8">
        <f t="shared" si="150"/>
        <v>0</v>
      </c>
      <c r="N765" s="9">
        <f t="shared" si="151"/>
        <v>1.48068</v>
      </c>
      <c r="O765" s="9"/>
      <c r="P765" s="7">
        <f t="shared" si="152"/>
        <v>3.1140999999999996</v>
      </c>
      <c r="Q765" s="9">
        <f t="shared" si="153"/>
        <v>0.59241</v>
      </c>
      <c r="R765" s="9">
        <f t="shared" si="154"/>
        <v>9.9936</v>
      </c>
      <c r="T765" s="10">
        <f t="shared" si="155"/>
        <v>17.39418</v>
      </c>
      <c r="U765" s="10">
        <f t="shared" si="156"/>
        <v>13.70011</v>
      </c>
      <c r="V765" s="11">
        <f t="shared" si="157"/>
        <v>11.880219808845926</v>
      </c>
      <c r="X765" s="11">
        <f t="shared" si="158"/>
        <v>0.95615645752525</v>
      </c>
      <c r="Y765">
        <f t="shared" si="159"/>
        <v>0.23052758015337704</v>
      </c>
      <c r="Z765">
        <v>5199</v>
      </c>
      <c r="AA765" t="s">
        <v>551</v>
      </c>
    </row>
    <row r="766" spans="1:27" ht="12.75">
      <c r="A766" s="3" t="s">
        <v>807</v>
      </c>
      <c r="B766">
        <v>420</v>
      </c>
      <c r="C766">
        <v>1550</v>
      </c>
      <c r="E766">
        <v>70</v>
      </c>
      <c r="F766">
        <v>260</v>
      </c>
      <c r="H766">
        <v>1222</v>
      </c>
      <c r="I766">
        <v>1800</v>
      </c>
      <c r="K766" s="7">
        <f t="shared" si="148"/>
        <v>20.958</v>
      </c>
      <c r="L766" s="13">
        <f t="shared" si="149"/>
        <v>67.425</v>
      </c>
      <c r="M766" s="8">
        <f t="shared" si="150"/>
        <v>0</v>
      </c>
      <c r="N766" s="9">
        <f t="shared" si="151"/>
        <v>5.7582</v>
      </c>
      <c r="O766" s="9"/>
      <c r="P766" s="7">
        <f t="shared" si="152"/>
        <v>4.261399999999999</v>
      </c>
      <c r="Q766" s="9">
        <f t="shared" si="153"/>
        <v>34.47262</v>
      </c>
      <c r="R766" s="9">
        <f t="shared" si="154"/>
        <v>37.476000000000006</v>
      </c>
      <c r="T766" s="10">
        <f t="shared" si="155"/>
        <v>94.1412</v>
      </c>
      <c r="U766" s="10">
        <f t="shared" si="156"/>
        <v>76.21002000000001</v>
      </c>
      <c r="V766" s="11">
        <f t="shared" si="157"/>
        <v>10.526006212341763</v>
      </c>
      <c r="X766" s="11">
        <f t="shared" si="158"/>
        <v>0.6616935704680836</v>
      </c>
      <c r="Y766">
        <f t="shared" si="159"/>
        <v>0.3586610534962521</v>
      </c>
      <c r="Z766">
        <v>4715</v>
      </c>
      <c r="AA766" t="s">
        <v>557</v>
      </c>
    </row>
    <row r="767" spans="1:27" ht="12.75">
      <c r="A767" s="3" t="s">
        <v>807</v>
      </c>
      <c r="B767">
        <v>16</v>
      </c>
      <c r="C767">
        <v>1674</v>
      </c>
      <c r="E767">
        <v>48</v>
      </c>
      <c r="F767">
        <v>1520</v>
      </c>
      <c r="H767">
        <v>1278</v>
      </c>
      <c r="I767">
        <v>345</v>
      </c>
      <c r="K767" s="7">
        <f t="shared" si="148"/>
        <v>0.7984</v>
      </c>
      <c r="L767" s="13">
        <f t="shared" si="149"/>
        <v>72.81899999999999</v>
      </c>
      <c r="M767" s="8">
        <f t="shared" si="150"/>
        <v>0</v>
      </c>
      <c r="N767" s="9">
        <f t="shared" si="151"/>
        <v>3.94848</v>
      </c>
      <c r="O767" s="9"/>
      <c r="P767" s="7">
        <f t="shared" si="152"/>
        <v>24.912799999999997</v>
      </c>
      <c r="Q767" s="9">
        <f t="shared" si="153"/>
        <v>36.05238</v>
      </c>
      <c r="R767" s="9">
        <f t="shared" si="154"/>
        <v>7.182900000000001</v>
      </c>
      <c r="T767" s="10">
        <f t="shared" si="155"/>
        <v>77.56587999999999</v>
      </c>
      <c r="U767" s="10">
        <f t="shared" si="156"/>
        <v>68.14808</v>
      </c>
      <c r="V767" s="11">
        <f t="shared" si="157"/>
        <v>6.463210525607842</v>
      </c>
      <c r="X767" s="11">
        <f t="shared" si="158"/>
        <v>0.6688534672748706</v>
      </c>
      <c r="Y767">
        <f t="shared" si="159"/>
        <v>0.10003382907546389</v>
      </c>
      <c r="Z767">
        <v>2513</v>
      </c>
      <c r="AA767" t="s">
        <v>563</v>
      </c>
    </row>
    <row r="768" spans="1:27" ht="12.75">
      <c r="A768" s="3" t="s">
        <v>866</v>
      </c>
      <c r="B768">
        <v>0</v>
      </c>
      <c r="C768">
        <v>275</v>
      </c>
      <c r="E768">
        <v>0</v>
      </c>
      <c r="F768">
        <v>185</v>
      </c>
      <c r="H768">
        <v>15</v>
      </c>
      <c r="I768">
        <v>325</v>
      </c>
      <c r="K768" s="7">
        <f t="shared" si="148"/>
        <v>0</v>
      </c>
      <c r="L768" s="13">
        <f t="shared" si="149"/>
        <v>11.962499999999999</v>
      </c>
      <c r="M768" s="8">
        <f t="shared" si="150"/>
        <v>0</v>
      </c>
      <c r="N768" s="9">
        <f t="shared" si="151"/>
        <v>0</v>
      </c>
      <c r="O768" s="9"/>
      <c r="P768" s="7">
        <f t="shared" si="152"/>
        <v>3.0321499999999997</v>
      </c>
      <c r="Q768" s="9">
        <f t="shared" si="153"/>
        <v>0.42314999999999997</v>
      </c>
      <c r="R768" s="9">
        <f t="shared" si="154"/>
        <v>6.766500000000001</v>
      </c>
      <c r="T768" s="10">
        <f t="shared" si="155"/>
        <v>11.962499999999999</v>
      </c>
      <c r="U768" s="10">
        <f t="shared" si="156"/>
        <v>10.2218</v>
      </c>
      <c r="V768" s="11">
        <f t="shared" si="157"/>
        <v>7.846540120715996</v>
      </c>
      <c r="X768" s="11">
        <f t="shared" si="158"/>
        <v>0.9658354628138208</v>
      </c>
      <c r="Y768">
        <f t="shared" si="159"/>
        <v>0</v>
      </c>
      <c r="Z768">
        <v>1346</v>
      </c>
      <c r="AA768" t="s">
        <v>567</v>
      </c>
    </row>
    <row r="769" spans="1:27" ht="12.75">
      <c r="A769" s="3" t="s">
        <v>866</v>
      </c>
      <c r="B769">
        <v>0</v>
      </c>
      <c r="C769">
        <v>400</v>
      </c>
      <c r="E769">
        <v>0</v>
      </c>
      <c r="F769">
        <v>225</v>
      </c>
      <c r="H769">
        <v>20</v>
      </c>
      <c r="I769">
        <v>565</v>
      </c>
      <c r="K769" s="7">
        <f t="shared" si="148"/>
        <v>0</v>
      </c>
      <c r="L769" s="13">
        <f t="shared" si="149"/>
        <v>17.4</v>
      </c>
      <c r="M769" s="8">
        <f t="shared" si="150"/>
        <v>0</v>
      </c>
      <c r="N769" s="9">
        <f t="shared" si="151"/>
        <v>0</v>
      </c>
      <c r="O769" s="9"/>
      <c r="P769" s="7">
        <f t="shared" si="152"/>
        <v>3.6877499999999994</v>
      </c>
      <c r="Q769" s="9">
        <f t="shared" si="153"/>
        <v>0.5642</v>
      </c>
      <c r="R769" s="9">
        <f t="shared" si="154"/>
        <v>11.763300000000001</v>
      </c>
      <c r="T769" s="10">
        <f t="shared" si="155"/>
        <v>17.4</v>
      </c>
      <c r="U769" s="10">
        <f t="shared" si="156"/>
        <v>16.01525</v>
      </c>
      <c r="V769" s="11">
        <f t="shared" si="157"/>
        <v>4.14406595790843</v>
      </c>
      <c r="X769" s="11">
        <f t="shared" si="158"/>
        <v>0.9685930907026197</v>
      </c>
      <c r="Y769">
        <f t="shared" si="159"/>
        <v>0</v>
      </c>
      <c r="Z769">
        <v>1346</v>
      </c>
      <c r="AA769" t="s">
        <v>567</v>
      </c>
    </row>
    <row r="770" spans="1:27" ht="12.75">
      <c r="A770" s="3" t="s">
        <v>866</v>
      </c>
      <c r="B770">
        <v>0</v>
      </c>
      <c r="C770">
        <v>199</v>
      </c>
      <c r="E770">
        <v>0</v>
      </c>
      <c r="F770">
        <v>185</v>
      </c>
      <c r="H770">
        <v>6</v>
      </c>
      <c r="I770">
        <v>250</v>
      </c>
      <c r="K770" s="7">
        <f t="shared" si="148"/>
        <v>0</v>
      </c>
      <c r="L770" s="13">
        <f t="shared" si="149"/>
        <v>8.6565</v>
      </c>
      <c r="M770" s="8">
        <f t="shared" si="150"/>
        <v>0</v>
      </c>
      <c r="N770" s="9">
        <f t="shared" si="151"/>
        <v>0</v>
      </c>
      <c r="O770" s="9"/>
      <c r="P770" s="7">
        <f t="shared" si="152"/>
        <v>3.0321499999999997</v>
      </c>
      <c r="Q770" s="9">
        <f t="shared" si="153"/>
        <v>0.16926</v>
      </c>
      <c r="R770" s="9">
        <f t="shared" si="154"/>
        <v>5.205</v>
      </c>
      <c r="T770" s="10">
        <f t="shared" si="155"/>
        <v>8.6565</v>
      </c>
      <c r="U770" s="10">
        <f t="shared" si="156"/>
        <v>8.40641</v>
      </c>
      <c r="V770" s="11">
        <f t="shared" si="157"/>
        <v>1.465693718128972</v>
      </c>
      <c r="X770" s="11">
        <f t="shared" si="158"/>
        <v>0.9808220481862185</v>
      </c>
      <c r="Y770">
        <f t="shared" si="159"/>
        <v>0</v>
      </c>
      <c r="Z770">
        <v>1346</v>
      </c>
      <c r="AA770" t="s">
        <v>567</v>
      </c>
    </row>
    <row r="771" spans="1:27" ht="12.75">
      <c r="A771" s="3" t="s">
        <v>866</v>
      </c>
      <c r="B771">
        <v>4</v>
      </c>
      <c r="C771">
        <v>227</v>
      </c>
      <c r="E771">
        <v>0</v>
      </c>
      <c r="F771">
        <v>220</v>
      </c>
      <c r="H771">
        <v>18</v>
      </c>
      <c r="I771">
        <v>272</v>
      </c>
      <c r="K771" s="7">
        <f t="shared" si="148"/>
        <v>0.1996</v>
      </c>
      <c r="L771" s="13">
        <f t="shared" si="149"/>
        <v>9.8745</v>
      </c>
      <c r="M771" s="8">
        <f t="shared" si="150"/>
        <v>0</v>
      </c>
      <c r="N771" s="9">
        <f t="shared" si="151"/>
        <v>0</v>
      </c>
      <c r="O771" s="9"/>
      <c r="P771" s="7">
        <f t="shared" si="152"/>
        <v>3.6057999999999995</v>
      </c>
      <c r="Q771" s="9">
        <f t="shared" si="153"/>
        <v>0.50778</v>
      </c>
      <c r="R771" s="9">
        <f t="shared" si="154"/>
        <v>5.6630400000000005</v>
      </c>
      <c r="T771" s="10">
        <f t="shared" si="155"/>
        <v>10.0741</v>
      </c>
      <c r="U771" s="10">
        <f t="shared" si="156"/>
        <v>9.776620000000001</v>
      </c>
      <c r="V771" s="11">
        <f t="shared" si="157"/>
        <v>1.4985854417371178</v>
      </c>
      <c r="X771" s="11">
        <f t="shared" si="158"/>
        <v>0.9510916677261642</v>
      </c>
      <c r="Y771">
        <f t="shared" si="159"/>
        <v>0.034046095274483844</v>
      </c>
      <c r="Z771">
        <v>1346</v>
      </c>
      <c r="AA771" t="s">
        <v>567</v>
      </c>
    </row>
    <row r="772" spans="1:27" ht="12.75">
      <c r="A772" s="3" t="s">
        <v>866</v>
      </c>
      <c r="B772">
        <v>4.8</v>
      </c>
      <c r="C772">
        <v>350</v>
      </c>
      <c r="E772">
        <v>0</v>
      </c>
      <c r="F772">
        <v>210</v>
      </c>
      <c r="H772">
        <v>15</v>
      </c>
      <c r="I772">
        <v>540</v>
      </c>
      <c r="K772" s="7">
        <f t="shared" si="148"/>
        <v>0.23951999999999998</v>
      </c>
      <c r="L772" s="13">
        <f t="shared" si="149"/>
        <v>15.225</v>
      </c>
      <c r="M772" s="8">
        <f t="shared" si="150"/>
        <v>0</v>
      </c>
      <c r="N772" s="9">
        <f t="shared" si="151"/>
        <v>0</v>
      </c>
      <c r="O772" s="9"/>
      <c r="P772" s="7">
        <f t="shared" si="152"/>
        <v>3.4418999999999995</v>
      </c>
      <c r="Q772" s="9">
        <f t="shared" si="153"/>
        <v>0.42314999999999997</v>
      </c>
      <c r="R772" s="9">
        <f t="shared" si="154"/>
        <v>11.2428</v>
      </c>
      <c r="T772" s="10">
        <f t="shared" si="155"/>
        <v>15.46452</v>
      </c>
      <c r="U772" s="10">
        <f t="shared" si="156"/>
        <v>15.107850000000001</v>
      </c>
      <c r="V772" s="11">
        <f t="shared" si="157"/>
        <v>1.1666416440727343</v>
      </c>
      <c r="X772" s="11">
        <f t="shared" si="158"/>
        <v>0.9729584647386432</v>
      </c>
      <c r="Y772">
        <f t="shared" si="159"/>
        <v>0.02085989590953744</v>
      </c>
      <c r="Z772">
        <v>1346</v>
      </c>
      <c r="AA772" t="s">
        <v>567</v>
      </c>
    </row>
    <row r="773" spans="1:27" ht="12.75">
      <c r="A773" s="3" t="s">
        <v>867</v>
      </c>
      <c r="B773">
        <v>27</v>
      </c>
      <c r="C773">
        <v>754</v>
      </c>
      <c r="E773">
        <v>0</v>
      </c>
      <c r="F773">
        <v>537</v>
      </c>
      <c r="H773">
        <v>48</v>
      </c>
      <c r="I773">
        <v>1040</v>
      </c>
      <c r="K773" s="7">
        <f t="shared" si="148"/>
        <v>1.3473</v>
      </c>
      <c r="L773" s="13">
        <f t="shared" si="149"/>
        <v>32.799</v>
      </c>
      <c r="M773" s="8">
        <f t="shared" si="150"/>
        <v>0</v>
      </c>
      <c r="N773" s="9">
        <f t="shared" si="151"/>
        <v>0</v>
      </c>
      <c r="O773" s="9"/>
      <c r="P773" s="7">
        <f t="shared" si="152"/>
        <v>8.80143</v>
      </c>
      <c r="Q773" s="9">
        <f t="shared" si="153"/>
        <v>1.35408</v>
      </c>
      <c r="R773" s="9">
        <f t="shared" si="154"/>
        <v>21.652800000000003</v>
      </c>
      <c r="T773" s="10">
        <f t="shared" si="155"/>
        <v>34.1463</v>
      </c>
      <c r="U773" s="10">
        <f t="shared" si="156"/>
        <v>31.808310000000002</v>
      </c>
      <c r="V773" s="11">
        <f t="shared" si="157"/>
        <v>3.5448469788540846</v>
      </c>
      <c r="X773" s="11">
        <f t="shared" si="158"/>
        <v>0.960352624126433</v>
      </c>
      <c r="Y773">
        <f t="shared" si="159"/>
        <v>0.058578006182581806</v>
      </c>
      <c r="Z773">
        <v>1346</v>
      </c>
      <c r="AA773" t="s">
        <v>568</v>
      </c>
    </row>
    <row r="774" spans="1:27" ht="12.75">
      <c r="A774" s="3" t="s">
        <v>807</v>
      </c>
      <c r="B774">
        <v>36</v>
      </c>
      <c r="C774">
        <v>849</v>
      </c>
      <c r="E774">
        <v>28</v>
      </c>
      <c r="F774">
        <v>305</v>
      </c>
      <c r="H774">
        <v>128</v>
      </c>
      <c r="I774">
        <v>1365</v>
      </c>
      <c r="K774" s="7">
        <f t="shared" si="148"/>
        <v>1.7964</v>
      </c>
      <c r="L774" s="13">
        <f t="shared" si="149"/>
        <v>36.9315</v>
      </c>
      <c r="M774" s="8">
        <f t="shared" si="150"/>
        <v>0</v>
      </c>
      <c r="N774" s="9">
        <f t="shared" si="151"/>
        <v>2.30328</v>
      </c>
      <c r="O774" s="9"/>
      <c r="P774" s="7">
        <f t="shared" si="152"/>
        <v>4.99895</v>
      </c>
      <c r="Q774" s="9">
        <f t="shared" si="153"/>
        <v>3.61088</v>
      </c>
      <c r="R774" s="9">
        <f t="shared" si="154"/>
        <v>28.419300000000003</v>
      </c>
      <c r="T774" s="10">
        <f t="shared" si="155"/>
        <v>41.03118</v>
      </c>
      <c r="U774" s="10">
        <f t="shared" si="156"/>
        <v>37.02913</v>
      </c>
      <c r="V774" s="11">
        <f t="shared" si="157"/>
        <v>5.126869211767154</v>
      </c>
      <c r="X774" s="11">
        <f t="shared" si="158"/>
        <v>0.9109356678122991</v>
      </c>
      <c r="Y774">
        <f t="shared" si="159"/>
        <v>0.05945253626425997</v>
      </c>
      <c r="Z774">
        <v>3674</v>
      </c>
      <c r="AA774" t="s">
        <v>674</v>
      </c>
    </row>
    <row r="775" spans="1:27" ht="12.75">
      <c r="A775" t="s">
        <v>882</v>
      </c>
      <c r="B775">
        <v>37.7</v>
      </c>
      <c r="C775" s="24">
        <v>6160</v>
      </c>
      <c r="D775">
        <v>19.5</v>
      </c>
      <c r="E775">
        <v>27.4</v>
      </c>
      <c r="F775" s="24">
        <v>14601</v>
      </c>
      <c r="H775" s="24">
        <v>1000</v>
      </c>
      <c r="I775">
        <v>5</v>
      </c>
      <c r="K775" s="7">
        <f t="shared" si="148"/>
        <v>1.8812300000000002</v>
      </c>
      <c r="L775" s="13">
        <f t="shared" si="149"/>
        <v>267.96</v>
      </c>
      <c r="M775" s="8">
        <f t="shared" si="150"/>
        <v>0.49869571888905945</v>
      </c>
      <c r="N775" s="9">
        <f t="shared" si="151"/>
        <v>2.253924</v>
      </c>
      <c r="O775" s="9"/>
      <c r="P775" s="7">
        <f t="shared" si="152"/>
        <v>239.31038999999998</v>
      </c>
      <c r="Q775" s="9">
        <f t="shared" si="153"/>
        <v>28.209999999999997</v>
      </c>
      <c r="R775" s="9">
        <f t="shared" si="154"/>
        <v>0.10410000000000001</v>
      </c>
      <c r="T775" s="10">
        <f t="shared" si="155"/>
        <v>272.59384971888903</v>
      </c>
      <c r="U775" s="10">
        <f t="shared" si="156"/>
        <v>267.62449</v>
      </c>
      <c r="V775" s="11">
        <f t="shared" si="157"/>
        <v>0.9198798621821941</v>
      </c>
      <c r="X775" s="11">
        <f t="shared" si="158"/>
        <v>0.9047506499645475</v>
      </c>
      <c r="Y775">
        <f t="shared" si="159"/>
        <v>0.9475653921514308</v>
      </c>
      <c r="Z775">
        <v>3216</v>
      </c>
      <c r="AA775" t="s">
        <v>865</v>
      </c>
    </row>
    <row r="776" spans="1:27" ht="12.75">
      <c r="A776" t="s">
        <v>883</v>
      </c>
      <c r="B776">
        <v>24.4</v>
      </c>
      <c r="C776" s="24">
        <v>3560</v>
      </c>
      <c r="D776">
        <v>13.2</v>
      </c>
      <c r="E776">
        <v>17.3</v>
      </c>
      <c r="F776" s="24">
        <v>8940</v>
      </c>
      <c r="H776">
        <v>396</v>
      </c>
      <c r="I776">
        <v>5</v>
      </c>
      <c r="K776" s="7">
        <f t="shared" si="148"/>
        <v>1.21756</v>
      </c>
      <c r="L776" s="13">
        <f t="shared" si="149"/>
        <v>154.85999999999999</v>
      </c>
      <c r="M776" s="8">
        <f t="shared" si="150"/>
        <v>0.3375786404787479</v>
      </c>
      <c r="N776" s="9">
        <f t="shared" si="151"/>
        <v>1.423098</v>
      </c>
      <c r="O776" s="9"/>
      <c r="P776" s="7">
        <f t="shared" si="152"/>
        <v>146.52659999999997</v>
      </c>
      <c r="Q776" s="9">
        <f t="shared" si="153"/>
        <v>11.17116</v>
      </c>
      <c r="R776" s="9">
        <f t="shared" si="154"/>
        <v>0.10410000000000001</v>
      </c>
      <c r="T776" s="10">
        <f t="shared" si="155"/>
        <v>157.83823664047873</v>
      </c>
      <c r="U776" s="10">
        <f t="shared" si="156"/>
        <v>157.80185999999995</v>
      </c>
      <c r="V776" s="11">
        <f t="shared" si="157"/>
        <v>0.011524720992660204</v>
      </c>
      <c r="X776" s="11">
        <f t="shared" si="158"/>
        <v>0.9327164852669824</v>
      </c>
      <c r="Y776">
        <f t="shared" si="159"/>
        <v>0.9212354160676725</v>
      </c>
      <c r="Z776">
        <v>3346</v>
      </c>
      <c r="AA776" t="s">
        <v>865</v>
      </c>
    </row>
    <row r="777" spans="1:27" ht="12.75">
      <c r="A777" t="s">
        <v>884</v>
      </c>
      <c r="B777">
        <v>23.6</v>
      </c>
      <c r="C777" s="24">
        <v>5820</v>
      </c>
      <c r="D777">
        <v>33.3</v>
      </c>
      <c r="E777">
        <v>15.5</v>
      </c>
      <c r="F777" s="24">
        <v>12883</v>
      </c>
      <c r="H777" s="24">
        <v>1240</v>
      </c>
      <c r="I777">
        <v>5</v>
      </c>
      <c r="K777" s="7">
        <f t="shared" si="148"/>
        <v>1.17764</v>
      </c>
      <c r="L777" s="13">
        <f t="shared" si="149"/>
        <v>253.17</v>
      </c>
      <c r="M777" s="8">
        <f t="shared" si="150"/>
        <v>0.8516188430259323</v>
      </c>
      <c r="N777" s="9">
        <f t="shared" si="151"/>
        <v>1.27503</v>
      </c>
      <c r="O777" s="9"/>
      <c r="P777" s="7">
        <f t="shared" si="152"/>
        <v>211.15237</v>
      </c>
      <c r="Q777" s="9">
        <f t="shared" si="153"/>
        <v>34.980399999999996</v>
      </c>
      <c r="R777" s="9">
        <f t="shared" si="154"/>
        <v>0.10410000000000001</v>
      </c>
      <c r="T777" s="10">
        <f t="shared" si="155"/>
        <v>256.47428884302593</v>
      </c>
      <c r="U777" s="10">
        <f t="shared" si="156"/>
        <v>246.23686999999998</v>
      </c>
      <c r="V777" s="11">
        <f t="shared" si="157"/>
        <v>2.0364415356498253</v>
      </c>
      <c r="X777" s="11">
        <f t="shared" si="158"/>
        <v>0.8786036736371006</v>
      </c>
      <c r="Y777">
        <f t="shared" si="159"/>
        <v>0.918782280337666</v>
      </c>
      <c r="Z777">
        <v>2813</v>
      </c>
      <c r="AA777" t="s">
        <v>865</v>
      </c>
    </row>
    <row r="778" spans="1:27" ht="12.75">
      <c r="A778" t="s">
        <v>885</v>
      </c>
      <c r="B778">
        <v>28.1</v>
      </c>
      <c r="C778" s="24">
        <v>8140</v>
      </c>
      <c r="D778">
        <v>53.1</v>
      </c>
      <c r="E778">
        <v>15.1</v>
      </c>
      <c r="F778" s="24">
        <v>17295</v>
      </c>
      <c r="H778" s="24">
        <v>2550</v>
      </c>
      <c r="I778">
        <v>5</v>
      </c>
      <c r="K778" s="7">
        <f t="shared" si="148"/>
        <v>1.40219</v>
      </c>
      <c r="L778" s="13">
        <f t="shared" si="149"/>
        <v>354.09</v>
      </c>
      <c r="M778" s="8">
        <f t="shared" si="150"/>
        <v>1.3579868037440543</v>
      </c>
      <c r="N778" s="9">
        <f t="shared" si="151"/>
        <v>1.242126</v>
      </c>
      <c r="O778" s="9"/>
      <c r="P778" s="7">
        <f t="shared" si="152"/>
        <v>283.46504999999996</v>
      </c>
      <c r="Q778" s="9">
        <f t="shared" si="153"/>
        <v>71.93549999999999</v>
      </c>
      <c r="R778" s="9">
        <f t="shared" si="154"/>
        <v>0.10410000000000001</v>
      </c>
      <c r="T778" s="10">
        <f t="shared" si="155"/>
        <v>358.092302803744</v>
      </c>
      <c r="U778" s="10">
        <f t="shared" si="156"/>
        <v>355.50464999999997</v>
      </c>
      <c r="V778" s="11">
        <f t="shared" si="157"/>
        <v>0.3626210557061775</v>
      </c>
      <c r="X778" s="11">
        <f t="shared" si="158"/>
        <v>0.8311474313157311</v>
      </c>
      <c r="Y778">
        <f t="shared" si="159"/>
        <v>0.9308898020965418</v>
      </c>
      <c r="Z778">
        <v>2944</v>
      </c>
      <c r="AA778" t="s">
        <v>865</v>
      </c>
    </row>
    <row r="779" spans="1:27" ht="12.75">
      <c r="A779" t="s">
        <v>886</v>
      </c>
      <c r="B779">
        <v>128</v>
      </c>
      <c r="C779" s="24">
        <v>5290</v>
      </c>
      <c r="D779">
        <v>22.5</v>
      </c>
      <c r="E779">
        <v>36.4</v>
      </c>
      <c r="F779">
        <v>722</v>
      </c>
      <c r="H779" s="24">
        <v>8090</v>
      </c>
      <c r="I779">
        <v>5</v>
      </c>
      <c r="K779" s="7">
        <f t="shared" si="148"/>
        <v>6.3872</v>
      </c>
      <c r="L779" s="13">
        <f t="shared" si="149"/>
        <v>230.11499999999998</v>
      </c>
      <c r="M779" s="8">
        <f t="shared" si="150"/>
        <v>0.575418137179684</v>
      </c>
      <c r="N779" s="9">
        <f t="shared" si="151"/>
        <v>2.994264</v>
      </c>
      <c r="O779" s="9"/>
      <c r="P779" s="7">
        <f t="shared" si="152"/>
        <v>11.83358</v>
      </c>
      <c r="Q779" s="9">
        <f t="shared" si="153"/>
        <v>228.2189</v>
      </c>
      <c r="R779" s="9">
        <f t="shared" si="154"/>
        <v>0.10410000000000001</v>
      </c>
      <c r="T779" s="10">
        <f t="shared" si="155"/>
        <v>240.07188213717967</v>
      </c>
      <c r="U779" s="10">
        <f t="shared" si="156"/>
        <v>240.15658</v>
      </c>
      <c r="V779" s="11">
        <f t="shared" si="157"/>
        <v>-0.017636993534990843</v>
      </c>
      <c r="X779" s="11">
        <f t="shared" si="158"/>
        <v>0.5020684701698914</v>
      </c>
      <c r="Y779">
        <f t="shared" si="159"/>
        <v>0.9839631506786006</v>
      </c>
      <c r="Z779">
        <v>1092</v>
      </c>
      <c r="AA779" t="s">
        <v>865</v>
      </c>
    </row>
    <row r="780" spans="1:27" ht="12.75">
      <c r="A780" t="s">
        <v>887</v>
      </c>
      <c r="B780">
        <v>246</v>
      </c>
      <c r="C780" s="24">
        <v>5750</v>
      </c>
      <c r="D780">
        <v>27.5</v>
      </c>
      <c r="E780">
        <v>57.7</v>
      </c>
      <c r="F780">
        <v>468</v>
      </c>
      <c r="H780" s="24">
        <v>9590</v>
      </c>
      <c r="I780">
        <v>10.4</v>
      </c>
      <c r="K780" s="7">
        <f t="shared" si="148"/>
        <v>12.2754</v>
      </c>
      <c r="L780" s="13">
        <f t="shared" si="149"/>
        <v>250.12499999999997</v>
      </c>
      <c r="M780" s="8">
        <f t="shared" si="150"/>
        <v>0.7032888343307249</v>
      </c>
      <c r="N780" s="9">
        <f t="shared" si="151"/>
        <v>4.746402</v>
      </c>
      <c r="O780" s="9"/>
      <c r="P780" s="7">
        <f t="shared" si="152"/>
        <v>7.670519999999999</v>
      </c>
      <c r="Q780" s="9">
        <f t="shared" si="153"/>
        <v>270.5339</v>
      </c>
      <c r="R780" s="9">
        <f t="shared" si="154"/>
        <v>0.21652800000000003</v>
      </c>
      <c r="T780" s="10">
        <f t="shared" si="155"/>
        <v>267.85009083433073</v>
      </c>
      <c r="U780" s="10">
        <f t="shared" si="156"/>
        <v>278.420948</v>
      </c>
      <c r="V780" s="11">
        <f t="shared" si="157"/>
        <v>-1.9350938296538795</v>
      </c>
      <c r="X780" s="11">
        <f t="shared" si="158"/>
        <v>0.4804008920235493</v>
      </c>
      <c r="Y780">
        <f t="shared" si="159"/>
        <v>0.9826665667621524</v>
      </c>
      <c r="Z780">
        <v>1427</v>
      </c>
      <c r="AA780" t="s">
        <v>865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7"/>
  <sheetViews>
    <sheetView zoomScalePageLayoutView="0" workbookViewId="0" topLeftCell="A345">
      <selection activeCell="A363" sqref="A363:IV363"/>
    </sheetView>
  </sheetViews>
  <sheetFormatPr defaultColWidth="9.140625" defaultRowHeight="12.75"/>
  <cols>
    <col min="6" max="6" width="9.140625" style="3" customWidth="1"/>
  </cols>
  <sheetData>
    <row r="1" spans="1:7" ht="12.75">
      <c r="A1" s="6" t="s">
        <v>581</v>
      </c>
      <c r="B1" s="6" t="s">
        <v>582</v>
      </c>
      <c r="C1" s="6" t="s">
        <v>583</v>
      </c>
      <c r="D1" t="s">
        <v>20</v>
      </c>
      <c r="E1" t="s">
        <v>4</v>
      </c>
      <c r="F1" s="3" t="s">
        <v>1</v>
      </c>
      <c r="G1" t="s">
        <v>3</v>
      </c>
    </row>
    <row r="2" spans="1:7" ht="12.75">
      <c r="A2" s="11">
        <v>0.05627793176785913</v>
      </c>
      <c r="B2" s="11">
        <v>0.9548337181935139</v>
      </c>
      <c r="C2">
        <v>0.10289831431798666</v>
      </c>
      <c r="D2">
        <v>4992</v>
      </c>
      <c r="E2" t="s">
        <v>247</v>
      </c>
      <c r="F2" s="3">
        <v>1244</v>
      </c>
      <c r="G2" s="2" t="s">
        <v>264</v>
      </c>
    </row>
    <row r="3" spans="1:7" ht="12.75">
      <c r="A3" s="11">
        <v>0.43498245174161015</v>
      </c>
      <c r="B3" s="11">
        <v>0.8150111946939961</v>
      </c>
      <c r="C3">
        <v>0.324025974025974</v>
      </c>
      <c r="D3">
        <v>466</v>
      </c>
      <c r="E3" t="s">
        <v>247</v>
      </c>
      <c r="F3" s="3" t="s">
        <v>77</v>
      </c>
      <c r="G3" s="2" t="s">
        <v>264</v>
      </c>
    </row>
    <row r="4" spans="1:7" ht="12.75">
      <c r="A4" s="11">
        <v>0.5030165693326963</v>
      </c>
      <c r="B4" s="11">
        <v>0.8269961977186312</v>
      </c>
      <c r="C4">
        <v>0.5657031951460625</v>
      </c>
      <c r="D4">
        <v>466</v>
      </c>
      <c r="E4" t="s">
        <v>247</v>
      </c>
      <c r="F4" s="3" t="s">
        <v>76</v>
      </c>
      <c r="G4" s="2" t="s">
        <v>264</v>
      </c>
    </row>
    <row r="5" spans="1:7" ht="12.75">
      <c r="A5" s="11">
        <v>2.327422794372439</v>
      </c>
      <c r="B5" s="11">
        <v>0.7551427827445534</v>
      </c>
      <c r="C5">
        <v>0.05805250707720944</v>
      </c>
      <c r="D5">
        <v>1845</v>
      </c>
      <c r="E5" t="s">
        <v>247</v>
      </c>
      <c r="F5" s="3">
        <v>1096</v>
      </c>
      <c r="G5" s="2" t="s">
        <v>264</v>
      </c>
    </row>
    <row r="6" spans="1:7" ht="12.75">
      <c r="A6" s="11">
        <v>2.9549958506302794</v>
      </c>
      <c r="B6" s="11">
        <v>0.9098541386452702</v>
      </c>
      <c r="C6">
        <v>0.02590011470061239</v>
      </c>
      <c r="D6">
        <v>5744</v>
      </c>
      <c r="E6" t="s">
        <v>247</v>
      </c>
      <c r="F6" s="3">
        <v>1399</v>
      </c>
      <c r="G6" s="2" t="s">
        <v>264</v>
      </c>
    </row>
    <row r="7" spans="1:7" ht="12.75">
      <c r="A7" s="11">
        <v>4.089064850926971</v>
      </c>
      <c r="B7" s="11">
        <v>0.9167660708038458</v>
      </c>
      <c r="C7">
        <v>0.6230568492552035</v>
      </c>
      <c r="D7">
        <v>1052</v>
      </c>
      <c r="E7" t="s">
        <v>247</v>
      </c>
      <c r="F7" s="3">
        <v>883</v>
      </c>
      <c r="G7" s="2" t="s">
        <v>264</v>
      </c>
    </row>
    <row r="8" spans="1:7" ht="12.75">
      <c r="A8" s="11">
        <v>-5.007017803421815</v>
      </c>
      <c r="B8" s="11">
        <v>0.9563561243841091</v>
      </c>
      <c r="C8">
        <v>0.11154010282253968</v>
      </c>
      <c r="D8" s="2">
        <v>1777</v>
      </c>
      <c r="E8" s="2" t="s">
        <v>75</v>
      </c>
      <c r="F8" s="4" t="s">
        <v>26</v>
      </c>
      <c r="G8" s="2" t="s">
        <v>42</v>
      </c>
    </row>
    <row r="9" spans="1:7" ht="12.75">
      <c r="A9" s="11">
        <v>-4.736847866631801</v>
      </c>
      <c r="B9" s="11">
        <v>0.9191079370780819</v>
      </c>
      <c r="C9">
        <v>0.0551958273418023</v>
      </c>
      <c r="D9" s="2">
        <v>2300</v>
      </c>
      <c r="E9" s="2" t="s">
        <v>75</v>
      </c>
      <c r="F9" s="4">
        <v>20</v>
      </c>
      <c r="G9" s="2" t="s">
        <v>42</v>
      </c>
    </row>
    <row r="10" spans="1:7" ht="12.75">
      <c r="A10" s="11">
        <v>-3.3648342695346805</v>
      </c>
      <c r="B10" s="11">
        <v>0.9500451559207381</v>
      </c>
      <c r="C10">
        <v>0.11002020329282176</v>
      </c>
      <c r="D10" s="2">
        <v>2520</v>
      </c>
      <c r="E10" s="2" t="s">
        <v>75</v>
      </c>
      <c r="F10" s="4">
        <v>22</v>
      </c>
      <c r="G10" s="2" t="s">
        <v>42</v>
      </c>
    </row>
    <row r="11" spans="1:7" ht="12.75">
      <c r="A11" s="11">
        <v>-2.0442630621584104</v>
      </c>
      <c r="B11" s="11">
        <v>0.9465856645189623</v>
      </c>
      <c r="C11">
        <v>0.0551958273418023</v>
      </c>
      <c r="D11" s="2">
        <v>2597</v>
      </c>
      <c r="E11" s="2" t="s">
        <v>75</v>
      </c>
      <c r="F11" s="4">
        <v>21</v>
      </c>
      <c r="G11" s="2" t="s">
        <v>42</v>
      </c>
    </row>
    <row r="12" spans="1:7" ht="12.75">
      <c r="A12" s="11">
        <v>-2.0398004258836</v>
      </c>
      <c r="B12" s="11">
        <v>0.9570325391063296</v>
      </c>
      <c r="C12">
        <v>0.15152144729271874</v>
      </c>
      <c r="D12">
        <v>5200</v>
      </c>
      <c r="E12" t="s">
        <v>75</v>
      </c>
      <c r="F12" s="3">
        <v>2349</v>
      </c>
      <c r="G12" s="2" t="s">
        <v>264</v>
      </c>
    </row>
    <row r="13" spans="1:7" ht="12.75">
      <c r="A13" s="11">
        <v>-2.0122745142946927</v>
      </c>
      <c r="B13" s="11">
        <v>0.9534360091146696</v>
      </c>
      <c r="C13">
        <v>0.05338325755549611</v>
      </c>
      <c r="D13" s="2">
        <v>2035</v>
      </c>
      <c r="E13" s="2" t="s">
        <v>75</v>
      </c>
      <c r="F13" s="4">
        <v>17</v>
      </c>
      <c r="G13" s="2" t="s">
        <v>42</v>
      </c>
    </row>
    <row r="14" spans="1:7" ht="12.75">
      <c r="A14" s="11">
        <v>-1.7564655532887423</v>
      </c>
      <c r="B14" s="11">
        <v>0.9216788509956177</v>
      </c>
      <c r="C14">
        <v>0.07922072031207474</v>
      </c>
      <c r="D14" s="2">
        <v>2682</v>
      </c>
      <c r="E14" s="2" t="s">
        <v>75</v>
      </c>
      <c r="F14" s="4">
        <v>24</v>
      </c>
      <c r="G14" s="2" t="s">
        <v>42</v>
      </c>
    </row>
    <row r="15" spans="1:7" ht="12.75">
      <c r="A15" s="11">
        <v>-0.9419551418544808</v>
      </c>
      <c r="B15" s="11">
        <v>0.9390988968286522</v>
      </c>
      <c r="C15">
        <v>0.21935767480347537</v>
      </c>
      <c r="D15">
        <v>410</v>
      </c>
      <c r="E15" t="s">
        <v>75</v>
      </c>
      <c r="F15" s="3" t="s">
        <v>87</v>
      </c>
      <c r="G15" s="2" t="s">
        <v>264</v>
      </c>
    </row>
    <row r="16" spans="1:7" ht="12.75">
      <c r="A16" s="11">
        <v>-0.5780607245940799</v>
      </c>
      <c r="B16" s="11">
        <v>0.9570997354224294</v>
      </c>
      <c r="C16">
        <v>0.6697496217482551</v>
      </c>
      <c r="D16" s="2">
        <v>1751</v>
      </c>
      <c r="E16" s="2" t="s">
        <v>75</v>
      </c>
      <c r="F16" s="4">
        <v>30</v>
      </c>
      <c r="G16" s="2" t="s">
        <v>42</v>
      </c>
    </row>
    <row r="17" spans="1:7" ht="12.75">
      <c r="A17" s="11">
        <v>-0.24856629510814893</v>
      </c>
      <c r="B17" s="11">
        <v>0.97232548092547</v>
      </c>
      <c r="C17">
        <v>0.29651508266629384</v>
      </c>
      <c r="D17" s="2">
        <v>410</v>
      </c>
      <c r="E17" s="2" t="s">
        <v>75</v>
      </c>
      <c r="F17" s="4">
        <v>38</v>
      </c>
      <c r="G17" s="2" t="s">
        <v>42</v>
      </c>
    </row>
    <row r="18" spans="1:7" ht="12.75">
      <c r="A18" s="11">
        <v>-0.21516864511858202</v>
      </c>
      <c r="B18" s="11">
        <v>0.9883463942397066</v>
      </c>
      <c r="C18">
        <v>0.25347357098036877</v>
      </c>
      <c r="D18">
        <v>5076</v>
      </c>
      <c r="E18" t="s">
        <v>75</v>
      </c>
      <c r="F18" s="3" t="s">
        <v>86</v>
      </c>
      <c r="G18" s="2" t="s">
        <v>264</v>
      </c>
    </row>
    <row r="19" spans="1:7" ht="12.75">
      <c r="A19" s="11">
        <v>-0.012583094590241132</v>
      </c>
      <c r="B19" s="11">
        <v>0.9714238617338886</v>
      </c>
      <c r="C19">
        <v>0.1627103169427416</v>
      </c>
      <c r="D19">
        <v>800</v>
      </c>
      <c r="E19" t="s">
        <v>75</v>
      </c>
      <c r="F19" s="3">
        <v>386</v>
      </c>
      <c r="G19" s="2" t="s">
        <v>264</v>
      </c>
    </row>
    <row r="20" spans="1:7" ht="12.75">
      <c r="A20" s="11">
        <v>0.11596377075079478</v>
      </c>
      <c r="B20" s="11">
        <v>0.9783825329409188</v>
      </c>
      <c r="C20">
        <v>0.10043555619963125</v>
      </c>
      <c r="D20">
        <v>1004</v>
      </c>
      <c r="E20" t="s">
        <v>75</v>
      </c>
      <c r="F20" s="3">
        <v>407</v>
      </c>
      <c r="G20" s="2" t="s">
        <v>264</v>
      </c>
    </row>
    <row r="21" spans="1:7" ht="12.75">
      <c r="A21" s="11">
        <v>0.39059251127786637</v>
      </c>
      <c r="B21" s="11">
        <v>0.956471759105673</v>
      </c>
      <c r="C21">
        <v>0.33587156285483505</v>
      </c>
      <c r="D21">
        <v>550</v>
      </c>
      <c r="E21" t="s">
        <v>75</v>
      </c>
      <c r="F21" s="3">
        <v>406</v>
      </c>
      <c r="G21" s="2" t="s">
        <v>264</v>
      </c>
    </row>
    <row r="22" spans="1:7" ht="12.75">
      <c r="A22" s="11">
        <v>0.46445511607556167</v>
      </c>
      <c r="B22" s="11">
        <v>0.9727214928237993</v>
      </c>
      <c r="C22">
        <v>0.09672952839854891</v>
      </c>
      <c r="D22">
        <v>390</v>
      </c>
      <c r="E22" t="s">
        <v>75</v>
      </c>
      <c r="F22" s="3">
        <v>139</v>
      </c>
      <c r="G22" s="2" t="s">
        <v>264</v>
      </c>
    </row>
    <row r="23" spans="1:7" ht="12.75">
      <c r="A23" s="11">
        <v>0.5959585411130796</v>
      </c>
      <c r="B23" s="11">
        <v>0.951417352667654</v>
      </c>
      <c r="C23">
        <v>0.3890948921617828</v>
      </c>
      <c r="D23">
        <v>735</v>
      </c>
      <c r="E23" t="s">
        <v>75</v>
      </c>
      <c r="F23" s="3">
        <v>397</v>
      </c>
      <c r="G23" s="2" t="s">
        <v>264</v>
      </c>
    </row>
    <row r="24" spans="1:7" ht="12.75">
      <c r="A24" s="11">
        <v>0.6344211591198823</v>
      </c>
      <c r="B24" s="11">
        <v>0.7277289836888331</v>
      </c>
      <c r="C24">
        <v>0.05008714378267891</v>
      </c>
      <c r="D24" s="2">
        <v>2013</v>
      </c>
      <c r="E24" s="2" t="s">
        <v>75</v>
      </c>
      <c r="F24" s="4">
        <v>19</v>
      </c>
      <c r="G24" s="2" t="s">
        <v>42</v>
      </c>
    </row>
    <row r="25" spans="1:7" ht="12.75">
      <c r="A25" s="11">
        <v>0.8197731891827906</v>
      </c>
      <c r="B25" s="11">
        <v>0.9457446924155624</v>
      </c>
      <c r="C25">
        <v>0.759576724020282</v>
      </c>
      <c r="D25">
        <v>1221</v>
      </c>
      <c r="E25" t="s">
        <v>75</v>
      </c>
      <c r="F25" s="3">
        <v>603</v>
      </c>
      <c r="G25" s="2" t="s">
        <v>264</v>
      </c>
    </row>
    <row r="26" spans="1:7" ht="12.75">
      <c r="A26" s="11">
        <v>0.8829572989490022</v>
      </c>
      <c r="B26" s="11">
        <v>0.973250889163504</v>
      </c>
      <c r="C26">
        <v>0.20069469835466175</v>
      </c>
      <c r="D26">
        <v>700</v>
      </c>
      <c r="E26" t="s">
        <v>75</v>
      </c>
      <c r="F26" s="3">
        <v>598</v>
      </c>
      <c r="G26" s="2" t="s">
        <v>264</v>
      </c>
    </row>
    <row r="27" spans="1:7" ht="12.75">
      <c r="A27" s="11">
        <v>0.9209014005614361</v>
      </c>
      <c r="B27" s="11">
        <v>0.7351422401652427</v>
      </c>
      <c r="C27">
        <v>0.20515681898273228</v>
      </c>
      <c r="D27">
        <v>695</v>
      </c>
      <c r="E27" t="s">
        <v>75</v>
      </c>
      <c r="F27" s="3" t="s">
        <v>78</v>
      </c>
      <c r="G27" s="2" t="s">
        <v>264</v>
      </c>
    </row>
    <row r="28" spans="1:7" ht="12.75">
      <c r="A28" s="11">
        <v>1.0970718897218603</v>
      </c>
      <c r="B28" s="11">
        <v>0.9739913361527935</v>
      </c>
      <c r="C28">
        <v>0.05270598558649323</v>
      </c>
      <c r="D28" s="2">
        <v>3988</v>
      </c>
      <c r="E28" s="2" t="s">
        <v>75</v>
      </c>
      <c r="F28" s="4">
        <v>36</v>
      </c>
      <c r="G28" s="2" t="s">
        <v>42</v>
      </c>
    </row>
    <row r="29" spans="1:7" ht="12.75">
      <c r="A29" s="11">
        <v>1.2379933603931796</v>
      </c>
      <c r="B29" s="11">
        <v>0.9755966277997942</v>
      </c>
      <c r="C29">
        <v>0.6697496217482551</v>
      </c>
      <c r="D29" s="2">
        <v>1751</v>
      </c>
      <c r="E29" s="2" t="s">
        <v>75</v>
      </c>
      <c r="F29" s="4" t="s">
        <v>35</v>
      </c>
      <c r="G29" s="2" t="s">
        <v>42</v>
      </c>
    </row>
    <row r="30" spans="1:7" ht="12.75">
      <c r="A30" s="11">
        <v>1.7168594738387044</v>
      </c>
      <c r="B30" s="11">
        <v>0.9729584647386431</v>
      </c>
      <c r="C30">
        <v>0.1005961466463151</v>
      </c>
      <c r="D30">
        <v>644</v>
      </c>
      <c r="E30" t="s">
        <v>75</v>
      </c>
      <c r="F30" s="3">
        <v>402</v>
      </c>
      <c r="G30" s="2" t="s">
        <v>264</v>
      </c>
    </row>
    <row r="31" spans="1:7" ht="12.75">
      <c r="A31" s="11">
        <v>2.1872745318168048</v>
      </c>
      <c r="B31" s="11">
        <v>0.9671466579709931</v>
      </c>
      <c r="C31">
        <v>0.1627103169427416</v>
      </c>
      <c r="D31">
        <v>2023</v>
      </c>
      <c r="E31" t="s">
        <v>75</v>
      </c>
      <c r="F31" s="3">
        <v>850</v>
      </c>
      <c r="G31" s="2" t="s">
        <v>264</v>
      </c>
    </row>
    <row r="32" spans="1:7" ht="12.75">
      <c r="A32" s="11">
        <v>2.194836037097234</v>
      </c>
      <c r="B32" s="11">
        <v>0.9181307069870275</v>
      </c>
      <c r="C32">
        <v>0.07993658544669145</v>
      </c>
      <c r="D32" s="2">
        <v>1777</v>
      </c>
      <c r="E32" s="2" t="s">
        <v>75</v>
      </c>
      <c r="F32" s="4">
        <v>18</v>
      </c>
      <c r="G32" s="2" t="s">
        <v>42</v>
      </c>
    </row>
    <row r="33" spans="1:7" ht="12.75">
      <c r="A33" s="11">
        <v>2.3385624754037306</v>
      </c>
      <c r="B33" s="11">
        <v>0.984046012634246</v>
      </c>
      <c r="C33">
        <v>0.2584989963090073</v>
      </c>
      <c r="D33">
        <v>5076</v>
      </c>
      <c r="E33" t="s">
        <v>75</v>
      </c>
      <c r="F33" s="3" t="s">
        <v>85</v>
      </c>
      <c r="G33" s="2" t="s">
        <v>264</v>
      </c>
    </row>
    <row r="34" spans="1:7" ht="12.75">
      <c r="A34" s="11">
        <v>2.756601025902904</v>
      </c>
      <c r="B34" s="11">
        <v>0.8207188563756898</v>
      </c>
      <c r="C34">
        <v>0.04187499492432507</v>
      </c>
      <c r="D34" s="2">
        <v>2034</v>
      </c>
      <c r="E34" s="2" t="s">
        <v>75</v>
      </c>
      <c r="F34" s="4" t="s">
        <v>32</v>
      </c>
      <c r="G34" s="2" t="s">
        <v>42</v>
      </c>
    </row>
    <row r="35" spans="1:7" ht="12.75">
      <c r="A35" s="11">
        <v>3.21825400301329</v>
      </c>
      <c r="B35" s="11">
        <v>0.9853560424552543</v>
      </c>
      <c r="C35">
        <v>0.5996731240686439</v>
      </c>
      <c r="D35">
        <v>1100</v>
      </c>
      <c r="E35" t="s">
        <v>75</v>
      </c>
      <c r="F35" s="3" t="s">
        <v>82</v>
      </c>
      <c r="G35" s="2" t="s">
        <v>264</v>
      </c>
    </row>
    <row r="36" spans="1:7" ht="12.75">
      <c r="A36" s="11">
        <v>3.4829072352109685</v>
      </c>
      <c r="B36" s="11">
        <v>0.9763397383504004</v>
      </c>
      <c r="C36">
        <v>0.033843671579668805</v>
      </c>
      <c r="D36" s="2">
        <v>2518</v>
      </c>
      <c r="E36" s="2" t="s">
        <v>75</v>
      </c>
      <c r="F36" s="4">
        <v>34</v>
      </c>
      <c r="G36" s="2" t="s">
        <v>42</v>
      </c>
    </row>
    <row r="37" spans="1:7" ht="12.75">
      <c r="A37" s="11">
        <v>4.524096676302767</v>
      </c>
      <c r="B37" s="11">
        <v>0.892782486412527</v>
      </c>
      <c r="C37">
        <v>0.6150622457783803</v>
      </c>
      <c r="D37" s="2">
        <v>702</v>
      </c>
      <c r="E37" s="2" t="s">
        <v>75</v>
      </c>
      <c r="F37" s="4">
        <v>25</v>
      </c>
      <c r="G37" s="2" t="s">
        <v>42</v>
      </c>
    </row>
    <row r="38" spans="1:7" ht="12.75">
      <c r="A38" s="11">
        <v>-4.005120637609585</v>
      </c>
      <c r="B38" s="11">
        <v>0.9861966717391412</v>
      </c>
      <c r="C38">
        <v>0.14065677411560995</v>
      </c>
      <c r="D38">
        <v>2108</v>
      </c>
      <c r="E38" t="s">
        <v>535</v>
      </c>
      <c r="F38" s="3" t="s">
        <v>531</v>
      </c>
      <c r="G38" s="2" t="s">
        <v>534</v>
      </c>
    </row>
    <row r="39" spans="1:7" ht="12.75">
      <c r="A39" s="11">
        <v>-3.100096318810167</v>
      </c>
      <c r="B39" s="11">
        <v>0.9821831766492877</v>
      </c>
      <c r="C39">
        <v>0.15441148029242252</v>
      </c>
      <c r="D39">
        <v>2108</v>
      </c>
      <c r="E39" t="s">
        <v>535</v>
      </c>
      <c r="F39" s="3" t="s">
        <v>531</v>
      </c>
      <c r="G39" s="2" t="s">
        <v>534</v>
      </c>
    </row>
    <row r="40" spans="1:7" ht="12.75">
      <c r="A40" s="11">
        <v>-3.090517492255827</v>
      </c>
      <c r="B40" s="11">
        <v>0.8324589709579713</v>
      </c>
      <c r="C40">
        <v>0.662033033754866</v>
      </c>
      <c r="D40">
        <v>478</v>
      </c>
      <c r="E40" t="s">
        <v>535</v>
      </c>
      <c r="F40" s="3" t="s">
        <v>499</v>
      </c>
      <c r="G40" s="2" t="s">
        <v>534</v>
      </c>
    </row>
    <row r="41" spans="1:7" ht="12.75">
      <c r="A41" s="11">
        <v>-2.6992759282943446</v>
      </c>
      <c r="B41" s="11">
        <v>0.8732191811603972</v>
      </c>
      <c r="C41">
        <v>0.3654450941862522</v>
      </c>
      <c r="D41">
        <v>330</v>
      </c>
      <c r="E41" t="s">
        <v>535</v>
      </c>
      <c r="F41" s="3" t="s">
        <v>501</v>
      </c>
      <c r="G41" s="2" t="s">
        <v>534</v>
      </c>
    </row>
    <row r="42" spans="1:7" ht="12.75">
      <c r="A42" s="11">
        <v>-2.593545136055618</v>
      </c>
      <c r="B42" s="11">
        <v>0.9826595813343086</v>
      </c>
      <c r="C42">
        <v>0.15503574909996154</v>
      </c>
      <c r="D42">
        <v>2108</v>
      </c>
      <c r="E42" t="s">
        <v>535</v>
      </c>
      <c r="F42" s="3" t="s">
        <v>531</v>
      </c>
      <c r="G42" s="2" t="s">
        <v>534</v>
      </c>
    </row>
    <row r="43" spans="1:7" ht="12.75">
      <c r="A43" s="11">
        <v>-2.3633535273743433</v>
      </c>
      <c r="B43" s="11">
        <v>0.8990854131142458</v>
      </c>
      <c r="C43">
        <v>0.4769329918021595</v>
      </c>
      <c r="D43">
        <v>940</v>
      </c>
      <c r="E43" t="s">
        <v>535</v>
      </c>
      <c r="F43" s="3" t="s">
        <v>506</v>
      </c>
      <c r="G43" s="2" t="s">
        <v>534</v>
      </c>
    </row>
    <row r="44" spans="1:7" ht="12.75">
      <c r="A44" s="11">
        <v>-2.2901643778680327</v>
      </c>
      <c r="B44" s="11">
        <v>0.9854753090551486</v>
      </c>
      <c r="C44">
        <v>0.25861146590521533</v>
      </c>
      <c r="D44">
        <v>1919</v>
      </c>
      <c r="E44" t="s">
        <v>535</v>
      </c>
      <c r="F44" s="3" t="s">
        <v>533</v>
      </c>
      <c r="G44" s="2" t="s">
        <v>534</v>
      </c>
    </row>
    <row r="45" spans="1:7" ht="12.75">
      <c r="A45" s="11">
        <v>-2.275492482192663</v>
      </c>
      <c r="B45" s="11">
        <v>0.9871959549929421</v>
      </c>
      <c r="C45">
        <v>0.15503574909996154</v>
      </c>
      <c r="D45">
        <v>2108</v>
      </c>
      <c r="E45" t="s">
        <v>535</v>
      </c>
      <c r="F45" s="3" t="s">
        <v>531</v>
      </c>
      <c r="G45" s="2" t="s">
        <v>534</v>
      </c>
    </row>
    <row r="46" spans="1:7" ht="12.75">
      <c r="A46" s="11">
        <v>-2.2632922621951357</v>
      </c>
      <c r="B46" s="11">
        <v>0.9898111394837307</v>
      </c>
      <c r="C46">
        <v>0.24311905975474474</v>
      </c>
      <c r="D46">
        <v>1919</v>
      </c>
      <c r="E46" t="s">
        <v>535</v>
      </c>
      <c r="F46" s="3" t="s">
        <v>533</v>
      </c>
      <c r="G46" s="2" t="s">
        <v>534</v>
      </c>
    </row>
    <row r="47" spans="1:7" ht="12.75">
      <c r="A47" s="11">
        <v>-2.2236255732162724</v>
      </c>
      <c r="B47" s="11">
        <v>0.9640188897640055</v>
      </c>
      <c r="C47">
        <v>0.37468088301546776</v>
      </c>
      <c r="D47">
        <v>1469</v>
      </c>
      <c r="E47" t="s">
        <v>535</v>
      </c>
      <c r="F47" s="3" t="s">
        <v>507</v>
      </c>
      <c r="G47" s="2" t="s">
        <v>534</v>
      </c>
    </row>
    <row r="48" spans="1:7" ht="12.75">
      <c r="A48" s="11">
        <v>-1.7207388353677098</v>
      </c>
      <c r="B48" s="11">
        <v>0.9363076019958908</v>
      </c>
      <c r="C48">
        <v>0.42861153243444816</v>
      </c>
      <c r="D48">
        <v>330</v>
      </c>
      <c r="E48" t="s">
        <v>535</v>
      </c>
      <c r="F48" s="3" t="s">
        <v>501</v>
      </c>
      <c r="G48" s="2" t="s">
        <v>534</v>
      </c>
    </row>
    <row r="49" spans="1:7" ht="12.75">
      <c r="A49" s="11">
        <v>-1.676325924874995</v>
      </c>
      <c r="B49" s="11">
        <v>0.9585579762307003</v>
      </c>
      <c r="C49">
        <v>0.38361259593177305</v>
      </c>
      <c r="D49">
        <v>1469</v>
      </c>
      <c r="E49" t="s">
        <v>535</v>
      </c>
      <c r="F49" s="3" t="s">
        <v>507</v>
      </c>
      <c r="G49" s="2" t="s">
        <v>534</v>
      </c>
    </row>
    <row r="50" spans="1:7" ht="12.75">
      <c r="A50" s="11">
        <v>-1.5425821583021329</v>
      </c>
      <c r="B50" s="11">
        <v>0.8425610704941121</v>
      </c>
      <c r="C50">
        <v>0.6560742748493061</v>
      </c>
      <c r="D50">
        <v>478</v>
      </c>
      <c r="E50" t="s">
        <v>535</v>
      </c>
      <c r="F50" s="3" t="s">
        <v>499</v>
      </c>
      <c r="G50" s="2" t="s">
        <v>534</v>
      </c>
    </row>
    <row r="51" spans="1:7" ht="12.75">
      <c r="A51" s="11">
        <v>-1.4037844053004251</v>
      </c>
      <c r="B51" s="11">
        <v>0.8709057419716505</v>
      </c>
      <c r="C51">
        <v>0.3677814596870246</v>
      </c>
      <c r="D51">
        <v>260</v>
      </c>
      <c r="E51" t="s">
        <v>535</v>
      </c>
      <c r="F51" s="3" t="s">
        <v>502</v>
      </c>
      <c r="G51" s="2" t="s">
        <v>534</v>
      </c>
    </row>
    <row r="52" spans="1:7" ht="12.75">
      <c r="A52" s="11">
        <v>-1.250042662111797</v>
      </c>
      <c r="B52" s="11">
        <v>0.9854753090551486</v>
      </c>
      <c r="C52">
        <v>0.25688281201737945</v>
      </c>
      <c r="D52">
        <v>1919</v>
      </c>
      <c r="E52" t="s">
        <v>535</v>
      </c>
      <c r="F52" s="3" t="s">
        <v>533</v>
      </c>
      <c r="G52" s="2" t="s">
        <v>534</v>
      </c>
    </row>
    <row r="53" spans="1:7" ht="12.75">
      <c r="A53" s="11">
        <v>-0.9367785325977195</v>
      </c>
      <c r="B53" s="11">
        <v>0.8667459666510643</v>
      </c>
      <c r="C53">
        <v>0.3766362897026548</v>
      </c>
      <c r="D53">
        <v>297</v>
      </c>
      <c r="E53" t="s">
        <v>535</v>
      </c>
      <c r="F53" s="3" t="s">
        <v>500</v>
      </c>
      <c r="G53" s="2" t="s">
        <v>534</v>
      </c>
    </row>
    <row r="54" spans="1:7" ht="12.75">
      <c r="A54" s="11">
        <v>-0.5976092168235</v>
      </c>
      <c r="B54" s="11">
        <v>0.9654891584541687</v>
      </c>
      <c r="C54">
        <v>0.3851523225923365</v>
      </c>
      <c r="D54">
        <v>1469</v>
      </c>
      <c r="E54" t="s">
        <v>535</v>
      </c>
      <c r="F54" s="3" t="s">
        <v>507</v>
      </c>
      <c r="G54" s="2" t="s">
        <v>534</v>
      </c>
    </row>
    <row r="55" spans="1:7" ht="12.75">
      <c r="A55" s="11">
        <v>-0.2765665865173311</v>
      </c>
      <c r="B55" s="11">
        <v>0.9844290752935073</v>
      </c>
      <c r="C55">
        <v>0.22570334408829115</v>
      </c>
      <c r="D55">
        <v>2043</v>
      </c>
      <c r="E55" t="s">
        <v>535</v>
      </c>
      <c r="F55" s="3" t="s">
        <v>532</v>
      </c>
      <c r="G55" s="2" t="s">
        <v>534</v>
      </c>
    </row>
    <row r="56" spans="1:7" ht="12.75">
      <c r="A56" s="11">
        <v>0.044571824302148</v>
      </c>
      <c r="B56" s="11">
        <v>0.8628063520398676</v>
      </c>
      <c r="C56">
        <v>0.3874187794034734</v>
      </c>
      <c r="D56">
        <v>330</v>
      </c>
      <c r="E56" t="s">
        <v>535</v>
      </c>
      <c r="F56" s="3" t="s">
        <v>501</v>
      </c>
      <c r="G56" s="2" t="s">
        <v>534</v>
      </c>
    </row>
    <row r="57" spans="1:7" ht="12.75">
      <c r="A57" s="11">
        <v>0.07580072544565232</v>
      </c>
      <c r="B57" s="11">
        <v>0.8473567447648936</v>
      </c>
      <c r="C57">
        <v>0.6713413912238594</v>
      </c>
      <c r="D57">
        <v>478</v>
      </c>
      <c r="E57" t="s">
        <v>535</v>
      </c>
      <c r="F57" s="3" t="s">
        <v>499</v>
      </c>
      <c r="G57" s="2" t="s">
        <v>534</v>
      </c>
    </row>
    <row r="58" spans="1:7" ht="12.75">
      <c r="A58" s="11">
        <v>0.311399380851392</v>
      </c>
      <c r="B58" s="11">
        <v>0.8812479281004826</v>
      </c>
      <c r="C58">
        <v>0.3767720317212107</v>
      </c>
      <c r="D58">
        <v>297</v>
      </c>
      <c r="E58" t="s">
        <v>535</v>
      </c>
      <c r="F58" s="3" t="s">
        <v>500</v>
      </c>
      <c r="G58" s="2" t="s">
        <v>534</v>
      </c>
    </row>
    <row r="59" spans="1:7" ht="12.75">
      <c r="A59" s="11">
        <v>0.6248867179905114</v>
      </c>
      <c r="B59" s="11">
        <v>0.8839052846553117</v>
      </c>
      <c r="C59">
        <v>0.37514912237263265</v>
      </c>
      <c r="D59">
        <v>297</v>
      </c>
      <c r="E59" t="s">
        <v>535</v>
      </c>
      <c r="F59" s="3" t="s">
        <v>500</v>
      </c>
      <c r="G59" s="2" t="s">
        <v>534</v>
      </c>
    </row>
    <row r="60" spans="1:7" ht="12.75">
      <c r="A60" s="11">
        <v>0.8275828284560323</v>
      </c>
      <c r="B60" s="11">
        <v>0.8831206496519722</v>
      </c>
      <c r="C60">
        <v>0.3783705884700488</v>
      </c>
      <c r="D60">
        <v>260</v>
      </c>
      <c r="E60" t="s">
        <v>535</v>
      </c>
      <c r="F60" s="3" t="s">
        <v>502</v>
      </c>
      <c r="G60" s="2" t="s">
        <v>534</v>
      </c>
    </row>
    <row r="61" spans="1:7" ht="12.75">
      <c r="A61" s="11">
        <v>1.5696601258956135</v>
      </c>
      <c r="B61" s="11">
        <v>0.874974004766077</v>
      </c>
      <c r="C61">
        <v>0.3859100467124853</v>
      </c>
      <c r="D61">
        <v>297</v>
      </c>
      <c r="E61" t="s">
        <v>535</v>
      </c>
      <c r="F61" s="3" t="s">
        <v>500</v>
      </c>
      <c r="G61" s="2" t="s">
        <v>534</v>
      </c>
    </row>
    <row r="62" spans="1:7" ht="12.75">
      <c r="A62" s="11">
        <v>1.6253338315922798</v>
      </c>
      <c r="B62" s="11">
        <v>0.973689855532032</v>
      </c>
      <c r="C62">
        <v>0.03491402683272402</v>
      </c>
      <c r="D62">
        <v>3535</v>
      </c>
      <c r="E62" t="s">
        <v>535</v>
      </c>
      <c r="F62" s="3" t="s">
        <v>524</v>
      </c>
      <c r="G62" s="2" t="s">
        <v>534</v>
      </c>
    </row>
    <row r="63" spans="1:7" ht="12.75">
      <c r="A63" s="11">
        <v>1.8028498793200416</v>
      </c>
      <c r="B63" s="11">
        <v>0.8860305628781222</v>
      </c>
      <c r="C63">
        <v>0.3823943836056658</v>
      </c>
      <c r="D63">
        <v>260</v>
      </c>
      <c r="E63" t="s">
        <v>535</v>
      </c>
      <c r="F63" s="3" t="s">
        <v>502</v>
      </c>
      <c r="G63" s="2" t="s">
        <v>534</v>
      </c>
    </row>
    <row r="64" spans="1:7" ht="12.75">
      <c r="A64" s="11">
        <v>1.891683689273404</v>
      </c>
      <c r="B64" s="11">
        <v>0.8735487919673675</v>
      </c>
      <c r="C64">
        <v>0.38889282497140715</v>
      </c>
      <c r="D64">
        <v>297</v>
      </c>
      <c r="E64" t="s">
        <v>535</v>
      </c>
      <c r="F64" s="3" t="s">
        <v>500</v>
      </c>
      <c r="G64" s="2" t="s">
        <v>534</v>
      </c>
    </row>
    <row r="65" spans="1:7" ht="12.75">
      <c r="A65" s="11">
        <v>2.0822632520231994</v>
      </c>
      <c r="B65" s="11">
        <v>0.9851425441483955</v>
      </c>
      <c r="C65">
        <v>0.22595221185790343</v>
      </c>
      <c r="D65">
        <v>2043</v>
      </c>
      <c r="E65" t="s">
        <v>535</v>
      </c>
      <c r="F65" s="3" t="s">
        <v>532</v>
      </c>
      <c r="G65" s="2" t="s">
        <v>534</v>
      </c>
    </row>
    <row r="66" spans="1:7" ht="12.75">
      <c r="A66" s="11">
        <v>2.128763302648717</v>
      </c>
      <c r="B66" s="11">
        <v>0.8698260347930413</v>
      </c>
      <c r="C66">
        <v>0.38904408316623174</v>
      </c>
      <c r="D66">
        <v>170</v>
      </c>
      <c r="E66" t="s">
        <v>535</v>
      </c>
      <c r="F66" s="3" t="s">
        <v>505</v>
      </c>
      <c r="G66" s="2" t="s">
        <v>534</v>
      </c>
    </row>
    <row r="67" spans="1:7" ht="12.75">
      <c r="A67" s="11">
        <v>2.2666004985681214</v>
      </c>
      <c r="B67" s="11">
        <v>0.9676991953833093</v>
      </c>
      <c r="C67">
        <v>0.4050201394032243</v>
      </c>
      <c r="D67">
        <v>1469</v>
      </c>
      <c r="E67" t="s">
        <v>535</v>
      </c>
      <c r="F67" s="3" t="s">
        <v>507</v>
      </c>
      <c r="G67" s="2" t="s">
        <v>534</v>
      </c>
    </row>
    <row r="68" spans="1:7" ht="12.75">
      <c r="A68" s="11">
        <v>2.3363195543191515</v>
      </c>
      <c r="B68" s="11">
        <v>0.9859979848216369</v>
      </c>
      <c r="C68">
        <v>0.269884083660751</v>
      </c>
      <c r="D68">
        <v>1919</v>
      </c>
      <c r="E68" t="s">
        <v>535</v>
      </c>
      <c r="F68" s="3" t="s">
        <v>533</v>
      </c>
      <c r="G68" s="2" t="s">
        <v>534</v>
      </c>
    </row>
    <row r="69" spans="1:7" ht="12.75">
      <c r="A69" s="11">
        <v>2.454575834242795</v>
      </c>
      <c r="B69" s="11">
        <v>0.8768010535050206</v>
      </c>
      <c r="C69">
        <v>0.386581039608995</v>
      </c>
      <c r="D69">
        <v>260</v>
      </c>
      <c r="E69" t="s">
        <v>535</v>
      </c>
      <c r="F69" s="3" t="s">
        <v>502</v>
      </c>
      <c r="G69" s="2" t="s">
        <v>534</v>
      </c>
    </row>
    <row r="70" spans="1:7" ht="12.75">
      <c r="A70" s="11">
        <v>2.894070229034995</v>
      </c>
      <c r="B70" s="11">
        <v>0.8735282415112949</v>
      </c>
      <c r="C70">
        <v>0.4004889016866495</v>
      </c>
      <c r="D70">
        <v>330</v>
      </c>
      <c r="E70" t="s">
        <v>535</v>
      </c>
      <c r="F70" s="3" t="s">
        <v>501</v>
      </c>
      <c r="G70" s="2" t="s">
        <v>534</v>
      </c>
    </row>
    <row r="71" spans="1:7" ht="12.75">
      <c r="A71" s="11">
        <v>3.507837448595138</v>
      </c>
      <c r="B71" s="11">
        <v>0.8324589709579713</v>
      </c>
      <c r="C71">
        <v>0.682504197558813</v>
      </c>
      <c r="D71">
        <v>478</v>
      </c>
      <c r="E71" t="s">
        <v>535</v>
      </c>
      <c r="F71" s="3" t="s">
        <v>499</v>
      </c>
      <c r="G71" s="2" t="s">
        <v>534</v>
      </c>
    </row>
    <row r="72" spans="1:7" ht="12.75">
      <c r="A72" s="11">
        <v>4.17123909425913</v>
      </c>
      <c r="B72" s="11">
        <v>0.8851898579626389</v>
      </c>
      <c r="C72">
        <v>0.399277183693502</v>
      </c>
      <c r="D72">
        <v>260</v>
      </c>
      <c r="E72" t="s">
        <v>535</v>
      </c>
      <c r="F72" s="3" t="s">
        <v>502</v>
      </c>
      <c r="G72" s="2" t="s">
        <v>534</v>
      </c>
    </row>
    <row r="73" spans="1:7" ht="12.75">
      <c r="A73" s="11">
        <v>4.329328579830478</v>
      </c>
      <c r="B73" s="11">
        <v>0.8504370646749684</v>
      </c>
      <c r="C73">
        <v>0.6915585036224265</v>
      </c>
      <c r="D73">
        <v>478</v>
      </c>
      <c r="E73" t="s">
        <v>535</v>
      </c>
      <c r="F73" s="3" t="s">
        <v>499</v>
      </c>
      <c r="G73" s="2" t="s">
        <v>534</v>
      </c>
    </row>
    <row r="74" spans="1:7" ht="12.75">
      <c r="A74" s="11">
        <v>4.379293125429219</v>
      </c>
      <c r="B74" s="11">
        <v>0.9649901181785182</v>
      </c>
      <c r="C74">
        <v>0.4084885490301828</v>
      </c>
      <c r="D74">
        <v>1469</v>
      </c>
      <c r="E74" t="s">
        <v>535</v>
      </c>
      <c r="F74" s="3" t="s">
        <v>507</v>
      </c>
      <c r="G74" s="2" t="s">
        <v>534</v>
      </c>
    </row>
    <row r="75" spans="1:7" ht="12.75">
      <c r="A75" s="11">
        <v>4.825084568403639</v>
      </c>
      <c r="B75" s="11">
        <v>0.9866695649297565</v>
      </c>
      <c r="C75">
        <v>0.27397240202926637</v>
      </c>
      <c r="D75">
        <v>1919</v>
      </c>
      <c r="E75" t="s">
        <v>535</v>
      </c>
      <c r="F75" s="3" t="s">
        <v>533</v>
      </c>
      <c r="G75" s="2" t="s">
        <v>534</v>
      </c>
    </row>
    <row r="76" spans="1:7" ht="12.75">
      <c r="A76" s="11">
        <v>4.97711930457101</v>
      </c>
      <c r="B76" s="11">
        <v>0.9856889930550271</v>
      </c>
      <c r="C76">
        <v>0.2487572818299648</v>
      </c>
      <c r="D76">
        <v>2043</v>
      </c>
      <c r="E76" t="s">
        <v>535</v>
      </c>
      <c r="F76" s="3" t="s">
        <v>532</v>
      </c>
      <c r="G76" s="2" t="s">
        <v>534</v>
      </c>
    </row>
    <row r="77" spans="1:7" ht="12.75">
      <c r="A77" s="11">
        <v>-2.2134449212124476</v>
      </c>
      <c r="B77" s="11">
        <v>0.9473409120606298</v>
      </c>
      <c r="C77">
        <v>0.04261399094772938</v>
      </c>
      <c r="D77">
        <v>735</v>
      </c>
      <c r="E77" t="s">
        <v>248</v>
      </c>
      <c r="F77" s="3">
        <v>415</v>
      </c>
      <c r="G77" s="2" t="s">
        <v>264</v>
      </c>
    </row>
    <row r="78" spans="1:7" ht="12.75">
      <c r="A78" s="11">
        <v>1.810767886205129</v>
      </c>
      <c r="B78" s="11">
        <v>0.9170530254150733</v>
      </c>
      <c r="C78">
        <v>0.7556541557192722</v>
      </c>
      <c r="D78">
        <v>1283</v>
      </c>
      <c r="E78" t="s">
        <v>249</v>
      </c>
      <c r="F78" s="3" t="s">
        <v>88</v>
      </c>
      <c r="G78" s="2" t="s">
        <v>264</v>
      </c>
    </row>
    <row r="79" spans="1:7" ht="12.75">
      <c r="A79" s="11">
        <v>0.51151151189506</v>
      </c>
      <c r="B79" s="11">
        <v>0.9352280720796692</v>
      </c>
      <c r="C79">
        <v>0.3225093968059851</v>
      </c>
      <c r="D79">
        <v>80</v>
      </c>
      <c r="E79" t="s">
        <v>250</v>
      </c>
      <c r="F79" s="3">
        <v>448</v>
      </c>
      <c r="G79" s="2" t="s">
        <v>264</v>
      </c>
    </row>
    <row r="80" spans="1:7" ht="12.75">
      <c r="A80" s="11">
        <v>3.756113600777374</v>
      </c>
      <c r="B80" s="11">
        <v>0.9515164109238459</v>
      </c>
      <c r="C80">
        <v>0.18115810491922305</v>
      </c>
      <c r="D80">
        <v>356</v>
      </c>
      <c r="E80" t="s">
        <v>250</v>
      </c>
      <c r="F80" s="3">
        <v>312</v>
      </c>
      <c r="G80" s="2" t="s">
        <v>264</v>
      </c>
    </row>
    <row r="81" spans="1:7" ht="12.75">
      <c r="A81" s="11">
        <v>-0.6660996747051487</v>
      </c>
      <c r="B81" s="11">
        <v>0.9781268657295051</v>
      </c>
      <c r="C81">
        <v>0.2388827476956018</v>
      </c>
      <c r="D81">
        <v>994</v>
      </c>
      <c r="E81" t="s">
        <v>251</v>
      </c>
      <c r="F81" s="3" t="s">
        <v>91</v>
      </c>
      <c r="G81" s="2" t="s">
        <v>264</v>
      </c>
    </row>
    <row r="82" spans="1:7" ht="12.75">
      <c r="A82" s="11">
        <v>0.2857200103518246</v>
      </c>
      <c r="B82" s="11">
        <v>0.9574557844147068</v>
      </c>
      <c r="C82">
        <v>0.4820388362362145</v>
      </c>
      <c r="D82">
        <v>600</v>
      </c>
      <c r="E82" t="s">
        <v>251</v>
      </c>
      <c r="F82" s="3">
        <v>562</v>
      </c>
      <c r="G82" s="2" t="s">
        <v>264</v>
      </c>
    </row>
    <row r="83" spans="1:7" ht="12.75">
      <c r="A83" s="11">
        <v>0.30912066405796235</v>
      </c>
      <c r="B83" s="11">
        <v>0.85200146896805</v>
      </c>
      <c r="C83">
        <v>0.18115810491922307</v>
      </c>
      <c r="D83">
        <v>994</v>
      </c>
      <c r="E83" t="s">
        <v>251</v>
      </c>
      <c r="F83" s="3" t="s">
        <v>93</v>
      </c>
      <c r="G83" s="2" t="s">
        <v>264</v>
      </c>
    </row>
    <row r="84" spans="1:7" ht="12.75">
      <c r="A84" s="11">
        <v>0.9172135512336508</v>
      </c>
      <c r="B84" s="11">
        <v>0.8805943505777692</v>
      </c>
      <c r="C84">
        <v>0.426272424150569</v>
      </c>
      <c r="D84">
        <v>340</v>
      </c>
      <c r="E84" t="s">
        <v>251</v>
      </c>
      <c r="F84" s="3" t="s">
        <v>94</v>
      </c>
      <c r="G84" s="2" t="s">
        <v>264</v>
      </c>
    </row>
    <row r="85" spans="1:7" ht="12.75">
      <c r="A85" s="11">
        <v>1.2076788324088752</v>
      </c>
      <c r="B85" s="11">
        <v>0.8938356164383562</v>
      </c>
      <c r="C85">
        <v>0.07932287256026889</v>
      </c>
      <c r="D85">
        <v>2100</v>
      </c>
      <c r="E85" t="s">
        <v>251</v>
      </c>
      <c r="F85" s="3">
        <v>893</v>
      </c>
      <c r="G85" s="2" t="s">
        <v>264</v>
      </c>
    </row>
    <row r="86" spans="1:7" ht="12.75">
      <c r="A86" s="11">
        <v>1.8006688053329105</v>
      </c>
      <c r="B86" s="11">
        <v>0.9375962482537057</v>
      </c>
      <c r="C86">
        <v>0.6585956997504319</v>
      </c>
      <c r="D86">
        <v>591</v>
      </c>
      <c r="E86" t="s">
        <v>251</v>
      </c>
      <c r="F86" s="3" t="s">
        <v>90</v>
      </c>
      <c r="G86" s="2" t="s">
        <v>264</v>
      </c>
    </row>
    <row r="87" spans="1:7" ht="12.75">
      <c r="A87" s="11">
        <v>1.8142349200796266</v>
      </c>
      <c r="B87" s="11">
        <v>0.9057715607684655</v>
      </c>
      <c r="C87">
        <v>0.014107004028553253</v>
      </c>
      <c r="D87">
        <v>830</v>
      </c>
      <c r="E87" t="s">
        <v>251</v>
      </c>
      <c r="F87" s="3">
        <v>1068</v>
      </c>
      <c r="G87" s="2" t="s">
        <v>264</v>
      </c>
    </row>
    <row r="88" spans="1:7" ht="12.75">
      <c r="A88" s="11">
        <v>-1.9558860191334848</v>
      </c>
      <c r="B88" s="11">
        <v>0.9012203021867395</v>
      </c>
      <c r="C88">
        <v>0.04574204785039875</v>
      </c>
      <c r="D88">
        <v>2450</v>
      </c>
      <c r="E88" t="s">
        <v>252</v>
      </c>
      <c r="F88" s="3">
        <v>1383</v>
      </c>
      <c r="G88" s="2" t="s">
        <v>264</v>
      </c>
    </row>
    <row r="89" spans="1:7" ht="12.75">
      <c r="A89" s="11">
        <v>-1.5207060594263633</v>
      </c>
      <c r="B89" s="11">
        <v>0.9828264570104113</v>
      </c>
      <c r="C89">
        <v>0.0996007984031936</v>
      </c>
      <c r="D89">
        <v>568</v>
      </c>
      <c r="E89" t="s">
        <v>252</v>
      </c>
      <c r="F89" s="3">
        <v>2500</v>
      </c>
      <c r="G89" s="2" t="s">
        <v>264</v>
      </c>
    </row>
    <row r="90" spans="1:7" ht="12.75">
      <c r="A90" s="11">
        <v>-1.514333806560347</v>
      </c>
      <c r="B90" s="11">
        <v>0.9785447502386374</v>
      </c>
      <c r="C90">
        <v>0.46394701835190455</v>
      </c>
      <c r="D90">
        <v>453</v>
      </c>
      <c r="E90" t="s">
        <v>252</v>
      </c>
      <c r="F90" s="3" t="s">
        <v>98</v>
      </c>
      <c r="G90" s="2" t="s">
        <v>264</v>
      </c>
    </row>
    <row r="91" spans="1:7" ht="12.75">
      <c r="A91" s="11">
        <v>-1.0860849811035975</v>
      </c>
      <c r="B91" s="11">
        <v>0.980025503192405</v>
      </c>
      <c r="C91">
        <v>0.23052758015337707</v>
      </c>
      <c r="D91">
        <v>201</v>
      </c>
      <c r="E91" t="s">
        <v>252</v>
      </c>
      <c r="F91" s="3">
        <v>1269</v>
      </c>
      <c r="G91" s="2" t="s">
        <v>264</v>
      </c>
    </row>
    <row r="92" spans="1:7" ht="12.75">
      <c r="A92" s="11">
        <v>-0.4204832251977578</v>
      </c>
      <c r="B92" s="11">
        <v>0.9661847671038148</v>
      </c>
      <c r="C92">
        <v>0.06547154566987314</v>
      </c>
      <c r="D92">
        <v>505</v>
      </c>
      <c r="E92" t="s">
        <v>252</v>
      </c>
      <c r="F92" s="3" t="s">
        <v>101</v>
      </c>
      <c r="G92" s="2" t="s">
        <v>264</v>
      </c>
    </row>
    <row r="93" spans="1:7" ht="12.75">
      <c r="A93" s="11">
        <v>-0.274119322070144</v>
      </c>
      <c r="B93" s="11">
        <v>0.9722158034976283</v>
      </c>
      <c r="C93">
        <v>0.012851971697097125</v>
      </c>
      <c r="D93">
        <v>22</v>
      </c>
      <c r="E93" t="s">
        <v>252</v>
      </c>
      <c r="F93" s="3">
        <v>1149</v>
      </c>
      <c r="G93" s="2" t="s">
        <v>264</v>
      </c>
    </row>
    <row r="94" spans="1:7" ht="12.75">
      <c r="A94" s="11">
        <v>-0.09677120498912388</v>
      </c>
      <c r="B94" s="11">
        <v>0.9768530734380176</v>
      </c>
      <c r="C94">
        <v>0.14366799654505819</v>
      </c>
      <c r="D94">
        <v>225</v>
      </c>
      <c r="E94" t="s">
        <v>252</v>
      </c>
      <c r="F94" s="3">
        <v>1144</v>
      </c>
      <c r="G94" s="2" t="s">
        <v>264</v>
      </c>
    </row>
    <row r="95" spans="1:7" ht="12.75">
      <c r="A95" s="11">
        <v>0.1818885725433406</v>
      </c>
      <c r="B95" s="11">
        <v>0.9444494094729714</v>
      </c>
      <c r="C95">
        <v>0.32402597402597405</v>
      </c>
      <c r="D95">
        <v>365</v>
      </c>
      <c r="E95" t="s">
        <v>252</v>
      </c>
      <c r="F95" s="3" t="s">
        <v>102</v>
      </c>
      <c r="G95" s="2" t="s">
        <v>264</v>
      </c>
    </row>
    <row r="96" spans="1:7" ht="12.75">
      <c r="A96" s="11">
        <v>0.5333322507851487</v>
      </c>
      <c r="B96" s="11">
        <v>0.986293915586845</v>
      </c>
      <c r="C96">
        <v>0.37105544453223027</v>
      </c>
      <c r="D96">
        <v>530</v>
      </c>
      <c r="E96" t="s">
        <v>252</v>
      </c>
      <c r="F96" s="3">
        <v>2402</v>
      </c>
      <c r="G96" s="2" t="s">
        <v>264</v>
      </c>
    </row>
    <row r="97" spans="1:7" ht="12.75">
      <c r="A97" s="11">
        <v>0.9073737905364013</v>
      </c>
      <c r="B97" s="11">
        <v>0.9373333925715301</v>
      </c>
      <c r="C97">
        <v>0.02188006990597771</v>
      </c>
      <c r="D97">
        <v>495</v>
      </c>
      <c r="E97" t="s">
        <v>252</v>
      </c>
      <c r="F97" s="3">
        <v>1590</v>
      </c>
      <c r="G97" s="2" t="s">
        <v>264</v>
      </c>
    </row>
    <row r="98" spans="1:7" ht="12.75">
      <c r="A98" s="11">
        <v>2.0922099608784888</v>
      </c>
      <c r="B98" s="11">
        <v>0.9416288778922539</v>
      </c>
      <c r="C98">
        <v>0.05556036669099726</v>
      </c>
      <c r="D98">
        <v>1368</v>
      </c>
      <c r="E98" t="s">
        <v>252</v>
      </c>
      <c r="F98" s="3" t="s">
        <v>100</v>
      </c>
      <c r="G98" s="2" t="s">
        <v>264</v>
      </c>
    </row>
    <row r="99" spans="1:7" ht="12.75">
      <c r="A99" s="11">
        <v>2.5203207647772414</v>
      </c>
      <c r="B99" s="11">
        <v>0.9376157323494084</v>
      </c>
      <c r="C99">
        <v>0.011581659243067144</v>
      </c>
      <c r="D99">
        <v>400</v>
      </c>
      <c r="E99" t="s">
        <v>252</v>
      </c>
      <c r="F99" s="3" t="s">
        <v>95</v>
      </c>
      <c r="G99" s="2" t="s">
        <v>264</v>
      </c>
    </row>
    <row r="100" spans="1:7" ht="12.75">
      <c r="A100" s="11">
        <v>3.1096399309918548</v>
      </c>
      <c r="B100" s="11">
        <v>0.9651398181891714</v>
      </c>
      <c r="C100">
        <v>0.016500309410325327</v>
      </c>
      <c r="D100">
        <v>471</v>
      </c>
      <c r="E100" t="s">
        <v>252</v>
      </c>
      <c r="F100" s="3">
        <v>1133</v>
      </c>
      <c r="G100" s="2" t="s">
        <v>264</v>
      </c>
    </row>
    <row r="101" spans="1:7" ht="12.75">
      <c r="A101" s="11">
        <v>4.112369872427276</v>
      </c>
      <c r="B101" s="11">
        <v>0.9685930907026197</v>
      </c>
      <c r="C101">
        <v>0.05413688821383528</v>
      </c>
      <c r="D101">
        <v>1368</v>
      </c>
      <c r="E101" t="s">
        <v>252</v>
      </c>
      <c r="F101" s="3" t="s">
        <v>99</v>
      </c>
      <c r="G101" s="2" t="s">
        <v>264</v>
      </c>
    </row>
    <row r="102" spans="1:7" ht="12.75">
      <c r="A102" s="11">
        <v>4.593444434790979</v>
      </c>
      <c r="B102" s="11">
        <v>0.9206875604354225</v>
      </c>
      <c r="C102">
        <v>0.010167281321950326</v>
      </c>
      <c r="D102">
        <v>1000</v>
      </c>
      <c r="E102" t="s">
        <v>252</v>
      </c>
      <c r="F102" s="3">
        <v>1245</v>
      </c>
      <c r="G102" s="2" t="s">
        <v>264</v>
      </c>
    </row>
    <row r="103" spans="1:7" ht="12.75">
      <c r="A103" s="11">
        <v>-3.978756031346528</v>
      </c>
      <c r="B103" s="11">
        <v>0.947889933627653</v>
      </c>
      <c r="C103">
        <v>0.026791640908915195</v>
      </c>
      <c r="D103">
        <v>329.724409448819</v>
      </c>
      <c r="E103" t="s">
        <v>74</v>
      </c>
      <c r="F103" s="3" t="s">
        <v>548</v>
      </c>
      <c r="G103" s="2" t="s">
        <v>549</v>
      </c>
    </row>
    <row r="104" spans="1:7" ht="12.75">
      <c r="A104" s="11">
        <v>-1.5093661388472845</v>
      </c>
      <c r="B104" s="11">
        <v>0.9518978276438291</v>
      </c>
      <c r="C104">
        <v>0.15802620017217</v>
      </c>
      <c r="D104">
        <v>450.1312335958</v>
      </c>
      <c r="E104" t="s">
        <v>74</v>
      </c>
      <c r="F104" s="3" t="s">
        <v>539</v>
      </c>
      <c r="G104" s="2" t="s">
        <v>549</v>
      </c>
    </row>
    <row r="105" spans="1:7" ht="12.75">
      <c r="A105" s="11">
        <v>-1.3855586062342553</v>
      </c>
      <c r="B105" s="11">
        <v>0.9862866242558159</v>
      </c>
      <c r="C105">
        <v>0.12870696379349458</v>
      </c>
      <c r="D105">
        <v>653.871391076116</v>
      </c>
      <c r="E105" t="s">
        <v>74</v>
      </c>
      <c r="F105" s="3" t="s">
        <v>543</v>
      </c>
      <c r="G105" s="2" t="s">
        <v>549</v>
      </c>
    </row>
    <row r="106" spans="1:7" ht="12.75">
      <c r="A106" s="11">
        <v>-1.1896210314940097</v>
      </c>
      <c r="B106" s="11">
        <v>0.9134241857925793</v>
      </c>
      <c r="C106">
        <v>0.07290905675342838</v>
      </c>
      <c r="D106" s="2">
        <v>1464</v>
      </c>
      <c r="E106" s="2" t="s">
        <v>74</v>
      </c>
      <c r="F106" s="4">
        <v>11</v>
      </c>
      <c r="G106" s="2" t="s">
        <v>42</v>
      </c>
    </row>
    <row r="107" spans="1:7" ht="12.75">
      <c r="A107" s="11">
        <v>-1.1777861059768167</v>
      </c>
      <c r="B107" s="11">
        <v>0.7268804290515171</v>
      </c>
      <c r="C107">
        <v>0.08477566267664623</v>
      </c>
      <c r="D107">
        <v>257.54593175853</v>
      </c>
      <c r="E107" t="s">
        <v>74</v>
      </c>
      <c r="F107" s="3" t="s">
        <v>546</v>
      </c>
      <c r="G107" s="2" t="s">
        <v>549</v>
      </c>
    </row>
    <row r="108" spans="1:7" ht="12.75">
      <c r="A108" s="11">
        <v>-0.5451873265606848</v>
      </c>
      <c r="B108" s="11">
        <v>0.9250152840169055</v>
      </c>
      <c r="C108">
        <v>0.32402597402597405</v>
      </c>
      <c r="D108">
        <v>1500</v>
      </c>
      <c r="E108" t="s">
        <v>74</v>
      </c>
      <c r="F108" s="3" t="s">
        <v>111</v>
      </c>
      <c r="G108" s="2" t="s">
        <v>264</v>
      </c>
    </row>
    <row r="109" spans="1:7" ht="12.75">
      <c r="A109" s="11">
        <v>-0.49341615455426757</v>
      </c>
      <c r="B109" s="11">
        <v>0.9536413433180587</v>
      </c>
      <c r="C109">
        <v>0.031417610840250035</v>
      </c>
      <c r="D109">
        <v>209.97375328084</v>
      </c>
      <c r="E109" t="s">
        <v>74</v>
      </c>
      <c r="F109" s="3" t="s">
        <v>547</v>
      </c>
      <c r="G109" s="2" t="s">
        <v>549</v>
      </c>
    </row>
    <row r="110" spans="1:7" ht="12.75">
      <c r="A110" s="11">
        <v>-0.07217213079207567</v>
      </c>
      <c r="B110" s="11">
        <v>0.9781013965114385</v>
      </c>
      <c r="C110">
        <v>0.19158634098848032</v>
      </c>
      <c r="D110">
        <v>1500</v>
      </c>
      <c r="E110" t="s">
        <v>74</v>
      </c>
      <c r="F110" s="3" t="s">
        <v>109</v>
      </c>
      <c r="G110" s="2" t="s">
        <v>264</v>
      </c>
    </row>
    <row r="111" spans="1:7" ht="12.75">
      <c r="A111" s="11">
        <v>0.1518536267179462</v>
      </c>
      <c r="B111" s="11">
        <v>0.7858173259433604</v>
      </c>
      <c r="C111">
        <v>0.043554559194417516</v>
      </c>
      <c r="D111">
        <v>2013</v>
      </c>
      <c r="E111" t="s">
        <v>74</v>
      </c>
      <c r="F111" s="3" t="s">
        <v>104</v>
      </c>
      <c r="G111" s="2" t="s">
        <v>264</v>
      </c>
    </row>
    <row r="112" spans="1:7" ht="12.75">
      <c r="A112" s="11">
        <v>0.276317050816289</v>
      </c>
      <c r="B112" s="11">
        <v>0.9799558479513986</v>
      </c>
      <c r="C112">
        <v>0.10135273790025852</v>
      </c>
      <c r="D112">
        <v>538.713910761155</v>
      </c>
      <c r="E112" t="s">
        <v>74</v>
      </c>
      <c r="F112" s="3" t="s">
        <v>544</v>
      </c>
      <c r="G112" s="2" t="s">
        <v>549</v>
      </c>
    </row>
    <row r="113" spans="1:7" ht="12.75">
      <c r="A113" s="11">
        <v>0.4236170169337632</v>
      </c>
      <c r="B113" s="11">
        <v>0.9819571949433343</v>
      </c>
      <c r="C113">
        <v>0.2362074270431469</v>
      </c>
      <c r="D113">
        <v>2544</v>
      </c>
      <c r="E113" t="s">
        <v>74</v>
      </c>
      <c r="F113" s="3" t="s">
        <v>106</v>
      </c>
      <c r="G113" s="2" t="s">
        <v>264</v>
      </c>
    </row>
    <row r="114" spans="1:7" ht="12.75">
      <c r="A114" s="11">
        <v>0.5988938456323111</v>
      </c>
      <c r="B114" s="11">
        <v>0.8222544263121416</v>
      </c>
      <c r="C114">
        <v>0.049693770850968474</v>
      </c>
      <c r="D114">
        <v>300</v>
      </c>
      <c r="E114" t="s">
        <v>74</v>
      </c>
      <c r="F114" s="3">
        <v>1077</v>
      </c>
      <c r="G114" s="2" t="s">
        <v>264</v>
      </c>
    </row>
    <row r="115" spans="1:7" ht="12.75">
      <c r="A115" s="11">
        <v>0.9456430518046861</v>
      </c>
      <c r="B115" s="11">
        <v>0.955033860017991</v>
      </c>
      <c r="C115">
        <v>0.654864689386509</v>
      </c>
      <c r="D115">
        <v>953</v>
      </c>
      <c r="E115" t="s">
        <v>74</v>
      </c>
      <c r="F115" s="3">
        <v>866</v>
      </c>
      <c r="G115" s="2" t="s">
        <v>264</v>
      </c>
    </row>
    <row r="116" spans="1:7" ht="12.75">
      <c r="A116" s="11">
        <v>3.8323047865343405</v>
      </c>
      <c r="B116" s="11">
        <v>0.9438892213998853</v>
      </c>
      <c r="C116">
        <v>0.4988891357476116</v>
      </c>
      <c r="D116">
        <v>575</v>
      </c>
      <c r="E116" t="s">
        <v>74</v>
      </c>
      <c r="F116" s="3" t="s">
        <v>107</v>
      </c>
      <c r="G116" s="2" t="s">
        <v>264</v>
      </c>
    </row>
    <row r="117" spans="1:7" ht="12.75">
      <c r="A117" s="11">
        <v>4.125687779479765</v>
      </c>
      <c r="B117" s="11">
        <v>0.9714752405664259</v>
      </c>
      <c r="C117">
        <v>0.0342676232580498</v>
      </c>
      <c r="D117">
        <v>475.0656167979</v>
      </c>
      <c r="E117" t="s">
        <v>74</v>
      </c>
      <c r="F117" s="3" t="s">
        <v>542</v>
      </c>
      <c r="G117" s="2" t="s">
        <v>549</v>
      </c>
    </row>
    <row r="118" spans="1:7" ht="12.75">
      <c r="A118" s="11">
        <v>4.337394571069489</v>
      </c>
      <c r="B118" s="11">
        <v>0.9834184348228694</v>
      </c>
      <c r="C118">
        <v>0.16088989198774784</v>
      </c>
      <c r="D118" s="2">
        <v>521</v>
      </c>
      <c r="E118" s="2" t="s">
        <v>74</v>
      </c>
      <c r="F118" s="4">
        <v>12</v>
      </c>
      <c r="G118" s="2" t="s">
        <v>42</v>
      </c>
    </row>
    <row r="119" spans="1:7" ht="12.75">
      <c r="A119" s="11">
        <v>-3.2955066551603434</v>
      </c>
      <c r="B119" s="11">
        <v>0.7664023312725626</v>
      </c>
      <c r="C119">
        <v>0.5830023033013987</v>
      </c>
      <c r="D119">
        <v>205</v>
      </c>
      <c r="E119" t="s">
        <v>253</v>
      </c>
      <c r="F119" s="3" t="s">
        <v>121</v>
      </c>
      <c r="G119" s="2" t="s">
        <v>264</v>
      </c>
    </row>
    <row r="120" spans="1:7" ht="12.75">
      <c r="A120" s="11">
        <v>-2.7622366089116595</v>
      </c>
      <c r="B120" s="11">
        <v>0.7288963799132125</v>
      </c>
      <c r="C120">
        <v>0.07974145991506666</v>
      </c>
      <c r="D120">
        <v>26.6</v>
      </c>
      <c r="E120" t="s">
        <v>253</v>
      </c>
      <c r="F120" s="3" t="s">
        <v>152</v>
      </c>
      <c r="G120" s="2" t="s">
        <v>264</v>
      </c>
    </row>
    <row r="121" spans="1:7" ht="12.75">
      <c r="A121" s="11">
        <v>-1.7270268547017515</v>
      </c>
      <c r="B121" s="11">
        <v>0.5563323199870034</v>
      </c>
      <c r="C121">
        <v>0.8364150646901681</v>
      </c>
      <c r="D121">
        <v>453</v>
      </c>
      <c r="E121" t="s">
        <v>253</v>
      </c>
      <c r="F121" s="3" t="s">
        <v>151</v>
      </c>
      <c r="G121" s="2" t="s">
        <v>264</v>
      </c>
    </row>
    <row r="122" spans="1:7" ht="12.75">
      <c r="A122" s="11">
        <v>-0.46683552481031254</v>
      </c>
      <c r="B122" s="11">
        <v>0.9882504218996293</v>
      </c>
      <c r="C122">
        <v>0.07829644158027457</v>
      </c>
      <c r="D122">
        <v>67</v>
      </c>
      <c r="E122" t="s">
        <v>253</v>
      </c>
      <c r="F122" s="3" t="s">
        <v>126</v>
      </c>
      <c r="G122" s="2" t="s">
        <v>264</v>
      </c>
    </row>
    <row r="123" spans="1:7" ht="12.75">
      <c r="A123" s="11">
        <v>-0.41231147704313287</v>
      </c>
      <c r="B123" s="11">
        <v>0.8825234725616886</v>
      </c>
      <c r="C123">
        <v>0.023406351142173647</v>
      </c>
      <c r="D123">
        <v>150</v>
      </c>
      <c r="E123" t="s">
        <v>253</v>
      </c>
      <c r="F123" s="3" t="s">
        <v>123</v>
      </c>
      <c r="G123" s="2" t="s">
        <v>264</v>
      </c>
    </row>
    <row r="124" spans="1:7" ht="12.75">
      <c r="A124" s="11">
        <v>0.6149202774425586</v>
      </c>
      <c r="B124" s="11">
        <v>0.5182622923475891</v>
      </c>
      <c r="C124">
        <v>0.3091013671961418</v>
      </c>
      <c r="D124">
        <v>390</v>
      </c>
      <c r="E124" t="s">
        <v>253</v>
      </c>
      <c r="F124" s="3" t="s">
        <v>124</v>
      </c>
      <c r="G124" s="2" t="s">
        <v>264</v>
      </c>
    </row>
    <row r="125" spans="1:7" ht="12.75">
      <c r="A125" s="11">
        <v>1.2883561115233946</v>
      </c>
      <c r="B125" s="11">
        <v>0.8668565045702689</v>
      </c>
      <c r="C125">
        <v>0.023406351142173647</v>
      </c>
      <c r="D125">
        <v>150</v>
      </c>
      <c r="E125" t="s">
        <v>253</v>
      </c>
      <c r="F125" s="3" t="s">
        <v>122</v>
      </c>
      <c r="G125" s="2" t="s">
        <v>264</v>
      </c>
    </row>
    <row r="126" spans="1:7" ht="12.75">
      <c r="A126" s="11">
        <v>1.4184518635763927</v>
      </c>
      <c r="B126" s="11">
        <v>0.718329006589963</v>
      </c>
      <c r="C126">
        <v>0.08029874198953077</v>
      </c>
      <c r="D126">
        <v>26.6</v>
      </c>
      <c r="E126" t="s">
        <v>253</v>
      </c>
      <c r="F126" s="3" t="s">
        <v>153</v>
      </c>
      <c r="G126" s="2" t="s">
        <v>264</v>
      </c>
    </row>
    <row r="127" spans="1:7" ht="12.75">
      <c r="A127" s="11">
        <v>1.5008910038930778</v>
      </c>
      <c r="B127" s="11">
        <v>0.5198506538421146</v>
      </c>
      <c r="C127">
        <v>0.9368279722825902</v>
      </c>
      <c r="D127">
        <v>390</v>
      </c>
      <c r="E127" t="s">
        <v>253</v>
      </c>
      <c r="F127" s="3" t="s">
        <v>119</v>
      </c>
      <c r="G127" s="2" t="s">
        <v>264</v>
      </c>
    </row>
    <row r="128" spans="1:7" ht="12.75">
      <c r="A128" s="11">
        <v>1.8126000205191493</v>
      </c>
      <c r="B128" s="11">
        <v>0.9891958035597165</v>
      </c>
      <c r="C128">
        <v>0.1594812360174267</v>
      </c>
      <c r="D128">
        <v>77</v>
      </c>
      <c r="E128" t="s">
        <v>253</v>
      </c>
      <c r="F128" s="3" t="s">
        <v>127</v>
      </c>
      <c r="G128" s="2" t="s">
        <v>264</v>
      </c>
    </row>
    <row r="129" spans="1:7" ht="12.75">
      <c r="A129" s="11">
        <v>2.347089131273659</v>
      </c>
      <c r="B129" s="11">
        <v>0.6820754300946185</v>
      </c>
      <c r="C129">
        <v>0.115195332584812</v>
      </c>
      <c r="D129">
        <v>35</v>
      </c>
      <c r="E129" t="s">
        <v>253</v>
      </c>
      <c r="F129" s="3" t="s">
        <v>128</v>
      </c>
      <c r="G129" s="2" t="s">
        <v>264</v>
      </c>
    </row>
    <row r="130" spans="1:7" ht="12.75">
      <c r="A130" s="11">
        <v>2.5380137135491214</v>
      </c>
      <c r="B130" s="11">
        <v>0.9884615856559908</v>
      </c>
      <c r="C130">
        <v>0.0974906892972709</v>
      </c>
      <c r="D130">
        <v>67</v>
      </c>
      <c r="E130" t="s">
        <v>253</v>
      </c>
      <c r="F130" s="3" t="s">
        <v>125</v>
      </c>
      <c r="G130" s="2" t="s">
        <v>264</v>
      </c>
    </row>
    <row r="131" spans="1:7" ht="12.75">
      <c r="A131" s="11">
        <v>2.8173912758368647</v>
      </c>
      <c r="B131" s="11">
        <v>0.9835976610725963</v>
      </c>
      <c r="C131">
        <v>0.023406351142173647</v>
      </c>
      <c r="D131">
        <v>130</v>
      </c>
      <c r="E131" t="s">
        <v>253</v>
      </c>
      <c r="F131" s="3" t="s">
        <v>117</v>
      </c>
      <c r="G131" s="2" t="s">
        <v>264</v>
      </c>
    </row>
    <row r="132" spans="1:7" ht="12.75">
      <c r="A132" s="11">
        <v>3.7797303090548913</v>
      </c>
      <c r="B132" s="11">
        <v>0.9821253191907288</v>
      </c>
      <c r="C132">
        <v>0.04355455919441751</v>
      </c>
      <c r="D132">
        <v>130</v>
      </c>
      <c r="E132" t="s">
        <v>253</v>
      </c>
      <c r="F132" s="3" t="s">
        <v>115</v>
      </c>
      <c r="G132" s="2" t="s">
        <v>264</v>
      </c>
    </row>
    <row r="133" spans="1:7" ht="12.75">
      <c r="A133" s="11">
        <v>-3.2482545852053346</v>
      </c>
      <c r="B133" s="11">
        <v>0.976871963649883</v>
      </c>
      <c r="C133">
        <v>0.010279089887765077</v>
      </c>
      <c r="D133" s="2">
        <v>969</v>
      </c>
      <c r="E133" s="2" t="s">
        <v>73</v>
      </c>
      <c r="F133" s="4">
        <v>8</v>
      </c>
      <c r="G133" s="2" t="s">
        <v>42</v>
      </c>
    </row>
    <row r="134" spans="1:7" ht="12.75">
      <c r="A134" s="11">
        <v>-1.7710049304352302</v>
      </c>
      <c r="B134" s="11">
        <v>0.9487286672361461</v>
      </c>
      <c r="C134">
        <v>0.29878003143477283</v>
      </c>
      <c r="D134">
        <v>2130</v>
      </c>
      <c r="E134" t="s">
        <v>73</v>
      </c>
      <c r="F134" s="3" t="s">
        <v>146</v>
      </c>
      <c r="G134" s="2" t="s">
        <v>264</v>
      </c>
    </row>
    <row r="135" spans="1:7" ht="12.75">
      <c r="A135" s="11">
        <v>-1.6924501378915557</v>
      </c>
      <c r="B135" s="11">
        <v>0.9672722632140702</v>
      </c>
      <c r="C135">
        <v>0.6094762831194437</v>
      </c>
      <c r="D135">
        <v>894</v>
      </c>
      <c r="E135" t="s">
        <v>73</v>
      </c>
      <c r="F135" s="3">
        <v>125</v>
      </c>
      <c r="G135" s="2" t="s">
        <v>264</v>
      </c>
    </row>
    <row r="136" spans="1:7" ht="12.75">
      <c r="A136" s="11">
        <v>-1.6406413079460713</v>
      </c>
      <c r="B136" s="11">
        <v>0.9798321074087941</v>
      </c>
      <c r="C136">
        <v>0.10220890244822714</v>
      </c>
      <c r="D136">
        <v>1014</v>
      </c>
      <c r="E136" t="s">
        <v>73</v>
      </c>
      <c r="F136" s="3" t="s">
        <v>143</v>
      </c>
      <c r="G136" s="2" t="s">
        <v>264</v>
      </c>
    </row>
    <row r="137" spans="1:7" ht="12.75">
      <c r="A137" s="11">
        <v>-1.4011507274988406</v>
      </c>
      <c r="B137" s="11">
        <v>0.9766151193491028</v>
      </c>
      <c r="C137">
        <v>0.027201295818959137</v>
      </c>
      <c r="D137">
        <v>2500</v>
      </c>
      <c r="E137" t="s">
        <v>73</v>
      </c>
      <c r="F137" s="3" t="s">
        <v>129</v>
      </c>
      <c r="G137" s="2" t="s">
        <v>264</v>
      </c>
    </row>
    <row r="138" spans="1:7" ht="12.75">
      <c r="A138" s="11">
        <v>-1.018574682102425</v>
      </c>
      <c r="B138" s="11">
        <v>0.9659102924693891</v>
      </c>
      <c r="C138">
        <v>0.13417008141623374</v>
      </c>
      <c r="D138">
        <v>320</v>
      </c>
      <c r="E138" t="s">
        <v>73</v>
      </c>
      <c r="F138" s="3" t="s">
        <v>508</v>
      </c>
      <c r="G138" s="2" t="s">
        <v>534</v>
      </c>
    </row>
    <row r="139" spans="1:7" ht="12.75">
      <c r="A139" s="11">
        <v>-0.9355352469319794</v>
      </c>
      <c r="B139" s="11">
        <v>0.8251878962324639</v>
      </c>
      <c r="C139">
        <v>0.1778280760895738</v>
      </c>
      <c r="D139">
        <v>3217</v>
      </c>
      <c r="E139" t="s">
        <v>73</v>
      </c>
      <c r="F139" s="3" t="s">
        <v>141</v>
      </c>
      <c r="G139" s="2" t="s">
        <v>264</v>
      </c>
    </row>
    <row r="140" spans="1:7" ht="12.75">
      <c r="A140" s="11">
        <v>-0.7822027719631583</v>
      </c>
      <c r="B140" s="11">
        <v>0.811437223205861</v>
      </c>
      <c r="C140">
        <v>0.25042548548985377</v>
      </c>
      <c r="D140">
        <v>3217</v>
      </c>
      <c r="E140" t="s">
        <v>73</v>
      </c>
      <c r="F140" s="3" t="s">
        <v>142</v>
      </c>
      <c r="G140" s="2" t="s">
        <v>264</v>
      </c>
    </row>
    <row r="141" spans="1:7" ht="12.75">
      <c r="A141" s="11">
        <v>-0.7368498977311008</v>
      </c>
      <c r="B141" s="11">
        <v>0.981378540639558</v>
      </c>
      <c r="C141">
        <v>0.08302584831609133</v>
      </c>
      <c r="D141">
        <v>1154</v>
      </c>
      <c r="E141" t="s">
        <v>73</v>
      </c>
      <c r="F141" s="3">
        <v>61</v>
      </c>
      <c r="G141" s="2" t="s">
        <v>264</v>
      </c>
    </row>
    <row r="142" spans="1:7" ht="12.75">
      <c r="A142" s="11">
        <v>-0.5524337059303999</v>
      </c>
      <c r="B142" s="11">
        <v>0.9791131414694101</v>
      </c>
      <c r="C142">
        <v>0.13638570643069137</v>
      </c>
      <c r="D142">
        <v>320</v>
      </c>
      <c r="E142" t="s">
        <v>73</v>
      </c>
      <c r="F142" s="3" t="s">
        <v>508</v>
      </c>
      <c r="G142" s="2" t="s">
        <v>534</v>
      </c>
    </row>
    <row r="143" spans="1:7" ht="12.75">
      <c r="A143" s="11">
        <v>-0.4613963295699498</v>
      </c>
      <c r="B143" s="11">
        <v>0.9634515831107705</v>
      </c>
      <c r="C143">
        <v>0.017889320560548396</v>
      </c>
      <c r="D143">
        <v>1251</v>
      </c>
      <c r="E143" t="s">
        <v>73</v>
      </c>
      <c r="F143" s="3" t="s">
        <v>137</v>
      </c>
      <c r="G143" s="2" t="s">
        <v>264</v>
      </c>
    </row>
    <row r="144" spans="1:7" ht="12.75">
      <c r="A144" s="11">
        <v>-0.3989749719956171</v>
      </c>
      <c r="B144" s="11">
        <v>0.9571901177613209</v>
      </c>
      <c r="C144">
        <v>0.45618388402768706</v>
      </c>
      <c r="D144">
        <v>3450</v>
      </c>
      <c r="E144" t="s">
        <v>73</v>
      </c>
      <c r="F144" s="3" t="s">
        <v>140</v>
      </c>
      <c r="G144" s="2" t="s">
        <v>264</v>
      </c>
    </row>
    <row r="145" spans="1:7" ht="12.75">
      <c r="A145" s="11">
        <v>-0.23066108146207426</v>
      </c>
      <c r="B145" s="11">
        <v>0.9377859726843971</v>
      </c>
      <c r="C145">
        <v>0.42444605112065664</v>
      </c>
      <c r="D145">
        <v>754</v>
      </c>
      <c r="E145" t="s">
        <v>73</v>
      </c>
      <c r="F145" s="3">
        <v>961</v>
      </c>
      <c r="G145" s="2" t="s">
        <v>264</v>
      </c>
    </row>
    <row r="146" spans="1:7" ht="12.75">
      <c r="A146" s="11">
        <v>-0.16426759321939663</v>
      </c>
      <c r="B146" s="11">
        <v>0.9170530254150733</v>
      </c>
      <c r="C146">
        <v>0.4986575484305958</v>
      </c>
      <c r="D146">
        <v>265</v>
      </c>
      <c r="E146" t="s">
        <v>73</v>
      </c>
      <c r="F146" s="3">
        <v>796</v>
      </c>
      <c r="G146" s="2" t="s">
        <v>264</v>
      </c>
    </row>
    <row r="147" spans="1:7" ht="12.75">
      <c r="A147" s="11">
        <v>0.032764978070587265</v>
      </c>
      <c r="B147" s="11">
        <v>0.9593693682340042</v>
      </c>
      <c r="C147">
        <v>0.10391936357199383</v>
      </c>
      <c r="D147">
        <v>812</v>
      </c>
      <c r="E147" t="s">
        <v>73</v>
      </c>
      <c r="F147" s="3" t="s">
        <v>136</v>
      </c>
      <c r="G147" s="2" t="s">
        <v>264</v>
      </c>
    </row>
    <row r="148" spans="1:7" ht="12.75">
      <c r="A148" s="11">
        <v>0.22104508693410688</v>
      </c>
      <c r="B148" s="11">
        <v>0.9499462925479717</v>
      </c>
      <c r="C148">
        <v>0.45618388402768706</v>
      </c>
      <c r="D148" s="2">
        <v>150</v>
      </c>
      <c r="E148" s="2" t="s">
        <v>73</v>
      </c>
      <c r="F148" s="4">
        <v>1</v>
      </c>
      <c r="G148" s="2" t="s">
        <v>42</v>
      </c>
    </row>
    <row r="149" spans="1:7" ht="12.75">
      <c r="A149" s="11">
        <v>0.2973828471682549</v>
      </c>
      <c r="B149" s="11">
        <v>0.8702036276488698</v>
      </c>
      <c r="C149">
        <v>0.05110662747467712</v>
      </c>
      <c r="D149">
        <v>3450</v>
      </c>
      <c r="E149" t="s">
        <v>73</v>
      </c>
      <c r="F149" s="3" t="s">
        <v>139</v>
      </c>
      <c r="G149" s="2" t="s">
        <v>264</v>
      </c>
    </row>
    <row r="150" spans="1:7" ht="12.75">
      <c r="A150" s="11">
        <v>0.4523620346829582</v>
      </c>
      <c r="B150" s="11">
        <v>0.9750580645209496</v>
      </c>
      <c r="C150">
        <v>0.29240108756797295</v>
      </c>
      <c r="D150">
        <v>1762</v>
      </c>
      <c r="E150" t="s">
        <v>73</v>
      </c>
      <c r="F150" s="3" t="s">
        <v>148</v>
      </c>
      <c r="G150" s="2" t="s">
        <v>264</v>
      </c>
    </row>
    <row r="151" spans="1:7" ht="12.75">
      <c r="A151" s="11">
        <v>0.4969959203045345</v>
      </c>
      <c r="B151" s="11">
        <v>0.9320038887058805</v>
      </c>
      <c r="C151">
        <v>0.01544540971090155</v>
      </c>
      <c r="D151" s="2">
        <v>1743</v>
      </c>
      <c r="E151" s="2" t="s">
        <v>73</v>
      </c>
      <c r="F151" s="4" t="s">
        <v>22</v>
      </c>
      <c r="G151" s="2" t="s">
        <v>42</v>
      </c>
    </row>
    <row r="152" spans="1:7" ht="12.75">
      <c r="A152" s="11">
        <v>0.5816719753358026</v>
      </c>
      <c r="B152" s="11">
        <v>0.8626797700241767</v>
      </c>
      <c r="C152">
        <v>0.4064510873992017</v>
      </c>
      <c r="D152">
        <v>250</v>
      </c>
      <c r="E152" t="s">
        <v>73</v>
      </c>
      <c r="F152" s="3">
        <v>261</v>
      </c>
      <c r="G152" s="2" t="s">
        <v>264</v>
      </c>
    </row>
    <row r="153" spans="1:7" ht="12.75">
      <c r="A153" s="11">
        <v>0.6402322591019426</v>
      </c>
      <c r="B153" s="11">
        <v>0.876021315572952</v>
      </c>
      <c r="C153">
        <v>0.03096686111455877</v>
      </c>
      <c r="D153">
        <v>3450</v>
      </c>
      <c r="E153" t="s">
        <v>73</v>
      </c>
      <c r="F153" s="3" t="s">
        <v>135</v>
      </c>
      <c r="G153" s="2" t="s">
        <v>264</v>
      </c>
    </row>
    <row r="154" spans="1:7" ht="12.75">
      <c r="A154" s="11">
        <v>0.6592987450412486</v>
      </c>
      <c r="B154" s="11">
        <v>0.7884276446544417</v>
      </c>
      <c r="C154">
        <v>0.020540654972273347</v>
      </c>
      <c r="D154">
        <v>2000</v>
      </c>
      <c r="E154" t="s">
        <v>73</v>
      </c>
      <c r="F154" s="3">
        <v>1420</v>
      </c>
      <c r="G154" s="2" t="s">
        <v>264</v>
      </c>
    </row>
    <row r="155" spans="1:7" ht="12.75">
      <c r="A155" s="11">
        <v>0.7655605012842651</v>
      </c>
      <c r="B155" s="11">
        <v>0.9791243474046035</v>
      </c>
      <c r="C155">
        <v>0.03847680858882822</v>
      </c>
      <c r="D155">
        <v>1390</v>
      </c>
      <c r="E155" t="s">
        <v>73</v>
      </c>
      <c r="F155" s="3">
        <v>825</v>
      </c>
      <c r="G155" s="2" t="s">
        <v>264</v>
      </c>
    </row>
    <row r="156" spans="1:7" ht="12.75">
      <c r="A156" s="11">
        <v>0.7708214083775602</v>
      </c>
      <c r="B156" s="11">
        <v>0.9789700082129396</v>
      </c>
      <c r="C156">
        <v>0.27616006811409105</v>
      </c>
      <c r="D156">
        <v>570</v>
      </c>
      <c r="E156" t="s">
        <v>73</v>
      </c>
      <c r="F156" s="3" t="s">
        <v>147</v>
      </c>
      <c r="G156" s="2" t="s">
        <v>264</v>
      </c>
    </row>
    <row r="157" spans="1:7" ht="12.75">
      <c r="A157" s="11">
        <v>0.9292477752154021</v>
      </c>
      <c r="B157" s="11">
        <v>0.9640687292226567</v>
      </c>
      <c r="C157">
        <v>0.04639448179208656</v>
      </c>
      <c r="D157">
        <v>1980</v>
      </c>
      <c r="E157" t="s">
        <v>73</v>
      </c>
      <c r="F157" s="3">
        <v>748</v>
      </c>
      <c r="G157" s="2" t="s">
        <v>264</v>
      </c>
    </row>
    <row r="158" spans="1:7" ht="12.75">
      <c r="A158" s="11">
        <v>0.9481611294997904</v>
      </c>
      <c r="B158" s="11">
        <v>0.8963148345534798</v>
      </c>
      <c r="C158">
        <v>0.3773623820098036</v>
      </c>
      <c r="D158">
        <v>335</v>
      </c>
      <c r="E158" t="s">
        <v>73</v>
      </c>
      <c r="F158" s="3">
        <v>729</v>
      </c>
      <c r="G158" s="2" t="s">
        <v>264</v>
      </c>
    </row>
    <row r="159" spans="1:7" ht="12.75">
      <c r="A159" s="11">
        <v>1.1030650262041837</v>
      </c>
      <c r="B159" s="11">
        <v>0.9816967160834363</v>
      </c>
      <c r="C159">
        <v>0.31549530866695324</v>
      </c>
      <c r="D159">
        <v>2544</v>
      </c>
      <c r="E159" t="s">
        <v>73</v>
      </c>
      <c r="F159" s="3" t="s">
        <v>149</v>
      </c>
      <c r="G159" s="2" t="s">
        <v>264</v>
      </c>
    </row>
    <row r="160" spans="1:7" ht="12.75">
      <c r="A160" s="11">
        <v>1.212371061094434</v>
      </c>
      <c r="B160" s="11">
        <v>0.9715459865100281</v>
      </c>
      <c r="C160">
        <v>0.11029574289377127</v>
      </c>
      <c r="D160">
        <v>320</v>
      </c>
      <c r="E160" t="s">
        <v>73</v>
      </c>
      <c r="F160" s="3" t="s">
        <v>508</v>
      </c>
      <c r="G160" s="2" t="s">
        <v>534</v>
      </c>
    </row>
    <row r="161" spans="1:7" ht="12.75">
      <c r="A161" s="11">
        <v>1.2224940384910243</v>
      </c>
      <c r="B161" s="11">
        <v>0.9838045417845537</v>
      </c>
      <c r="C161">
        <v>0.08174452159229809</v>
      </c>
      <c r="D161" s="2">
        <v>602</v>
      </c>
      <c r="E161" s="2" t="s">
        <v>73</v>
      </c>
      <c r="F161" s="4" t="s">
        <v>24</v>
      </c>
      <c r="G161" s="2" t="s">
        <v>42</v>
      </c>
    </row>
    <row r="162" spans="1:7" ht="12.75">
      <c r="A162" s="11">
        <v>1.494236115980047</v>
      </c>
      <c r="B162" s="11">
        <v>0.9334143007653997</v>
      </c>
      <c r="C162">
        <v>0.016893824247921012</v>
      </c>
      <c r="D162" s="2">
        <v>1743</v>
      </c>
      <c r="E162" s="2" t="s">
        <v>73</v>
      </c>
      <c r="F162" s="4" t="s">
        <v>21</v>
      </c>
      <c r="G162" s="2" t="s">
        <v>42</v>
      </c>
    </row>
    <row r="163" spans="1:7" ht="12.75">
      <c r="A163" s="11">
        <v>1.5267194583124355</v>
      </c>
      <c r="B163" s="11">
        <v>0.5661180980324881</v>
      </c>
      <c r="C163">
        <v>0.24151821261846398</v>
      </c>
      <c r="D163">
        <v>411</v>
      </c>
      <c r="E163" t="s">
        <v>73</v>
      </c>
      <c r="F163" s="3" t="s">
        <v>150</v>
      </c>
      <c r="G163" s="2" t="s">
        <v>264</v>
      </c>
    </row>
    <row r="164" spans="1:7" ht="12.75">
      <c r="A164" s="11">
        <v>1.5342684235495274</v>
      </c>
      <c r="B164" s="11">
        <v>0.8866036230723023</v>
      </c>
      <c r="C164">
        <v>0.6116499680238755</v>
      </c>
      <c r="D164">
        <v>1680</v>
      </c>
      <c r="E164" t="s">
        <v>73</v>
      </c>
      <c r="F164" s="3">
        <v>123</v>
      </c>
      <c r="G164" s="2" t="s">
        <v>264</v>
      </c>
    </row>
    <row r="165" spans="1:7" ht="12.75">
      <c r="A165" s="11">
        <v>1.8359817684866386</v>
      </c>
      <c r="B165" s="11">
        <v>0.9789700082129396</v>
      </c>
      <c r="C165">
        <v>0.20726895119418481</v>
      </c>
      <c r="D165">
        <v>971</v>
      </c>
      <c r="E165" t="s">
        <v>73</v>
      </c>
      <c r="F165" s="3">
        <v>60</v>
      </c>
      <c r="G165" s="2" t="s">
        <v>264</v>
      </c>
    </row>
    <row r="166" spans="1:7" ht="12.75">
      <c r="A166" s="11">
        <v>2.2092762838219344</v>
      </c>
      <c r="B166" s="11">
        <v>0.7260516748502376</v>
      </c>
      <c r="C166">
        <v>0.6150622457783804</v>
      </c>
      <c r="D166">
        <v>1390</v>
      </c>
      <c r="E166" t="s">
        <v>73</v>
      </c>
      <c r="F166" s="3" t="s">
        <v>145</v>
      </c>
      <c r="G166" s="2" t="s">
        <v>264</v>
      </c>
    </row>
    <row r="167" spans="1:7" ht="12.75">
      <c r="A167" s="11">
        <v>2.242185642224969</v>
      </c>
      <c r="B167" s="11">
        <v>0.9880585331243784</v>
      </c>
      <c r="C167">
        <v>0.033105552975519134</v>
      </c>
      <c r="D167" s="2">
        <v>1239</v>
      </c>
      <c r="E167" s="2" t="s">
        <v>73</v>
      </c>
      <c r="F167" s="4">
        <v>4</v>
      </c>
      <c r="G167" s="2" t="s">
        <v>42</v>
      </c>
    </row>
    <row r="168" spans="1:7" ht="12.75">
      <c r="A168" s="11">
        <v>2.374915778446681</v>
      </c>
      <c r="B168" s="11">
        <v>0.9291134787415821</v>
      </c>
      <c r="C168">
        <v>0.007833278764257106</v>
      </c>
      <c r="D168" s="2">
        <v>667</v>
      </c>
      <c r="E168" s="2" t="s">
        <v>73</v>
      </c>
      <c r="F168" s="4">
        <v>10</v>
      </c>
      <c r="G168" s="2" t="s">
        <v>42</v>
      </c>
    </row>
    <row r="169" spans="1:7" ht="12.75">
      <c r="A169" s="11">
        <v>2.5734661961918315</v>
      </c>
      <c r="B169" s="11">
        <v>0.9204141511030863</v>
      </c>
      <c r="C169">
        <v>0.3899199062316859</v>
      </c>
      <c r="D169">
        <v>370</v>
      </c>
      <c r="E169" t="s">
        <v>73</v>
      </c>
      <c r="F169" s="3">
        <v>2454</v>
      </c>
      <c r="G169" s="2" t="s">
        <v>264</v>
      </c>
    </row>
    <row r="170" spans="1:7" ht="12.75">
      <c r="A170" s="11">
        <v>3.0916743659733177</v>
      </c>
      <c r="B170" s="11">
        <v>0.9547895560899233</v>
      </c>
      <c r="C170">
        <v>0.025661859996297286</v>
      </c>
      <c r="D170" s="2">
        <v>3090</v>
      </c>
      <c r="E170" s="2" t="s">
        <v>73</v>
      </c>
      <c r="F170" s="4">
        <v>2</v>
      </c>
      <c r="G170" s="2" t="s">
        <v>42</v>
      </c>
    </row>
    <row r="171" spans="1:7" ht="12.75">
      <c r="A171" s="11">
        <v>3.101984149778055</v>
      </c>
      <c r="B171" s="11">
        <v>0.8521378096643387</v>
      </c>
      <c r="C171">
        <v>0.6511947800017635</v>
      </c>
      <c r="D171">
        <v>560</v>
      </c>
      <c r="E171" t="s">
        <v>73</v>
      </c>
      <c r="F171" s="3" t="s">
        <v>144</v>
      </c>
      <c r="G171" s="2" t="s">
        <v>264</v>
      </c>
    </row>
    <row r="172" spans="1:7" ht="12.75">
      <c r="A172" s="11">
        <v>3.4230768900311204</v>
      </c>
      <c r="B172" s="11">
        <v>0.9738414644646886</v>
      </c>
      <c r="C172">
        <v>0.21204435296461055</v>
      </c>
      <c r="D172">
        <v>320</v>
      </c>
      <c r="E172" t="s">
        <v>73</v>
      </c>
      <c r="F172" s="3" t="s">
        <v>508</v>
      </c>
      <c r="G172" s="2" t="s">
        <v>534</v>
      </c>
    </row>
    <row r="173" spans="1:7" ht="12.75">
      <c r="A173" s="11">
        <v>3.6248054020327207</v>
      </c>
      <c r="B173" s="11">
        <v>0.957849133256632</v>
      </c>
      <c r="C173">
        <v>0.0038152208790669436</v>
      </c>
      <c r="D173">
        <v>1320</v>
      </c>
      <c r="E173" t="s">
        <v>73</v>
      </c>
      <c r="F173" s="3">
        <v>384</v>
      </c>
      <c r="G173" s="2" t="s">
        <v>264</v>
      </c>
    </row>
    <row r="174" spans="1:7" ht="12.75">
      <c r="A174" s="11">
        <v>3.865996795621044</v>
      </c>
      <c r="B174" s="11">
        <v>0.8884803921568627</v>
      </c>
      <c r="C174">
        <v>0.070360970107163</v>
      </c>
      <c r="D174">
        <v>2148</v>
      </c>
      <c r="E174" t="s">
        <v>73</v>
      </c>
      <c r="F174" s="3">
        <v>891</v>
      </c>
      <c r="G174" s="2" t="s">
        <v>264</v>
      </c>
    </row>
    <row r="175" spans="1:7" ht="12.75">
      <c r="A175" s="11">
        <v>3.902150903622175</v>
      </c>
      <c r="B175" s="11">
        <v>0.9860980381527786</v>
      </c>
      <c r="C175">
        <v>0.022134781326730035</v>
      </c>
      <c r="D175" s="2">
        <v>1082</v>
      </c>
      <c r="E175" s="2" t="s">
        <v>73</v>
      </c>
      <c r="F175" s="4">
        <v>6</v>
      </c>
      <c r="G175" s="2" t="s">
        <v>42</v>
      </c>
    </row>
    <row r="176" spans="1:7" ht="12.75">
      <c r="A176" s="11">
        <v>3.9377868437411214</v>
      </c>
      <c r="B176" s="11">
        <v>0.979890362914436</v>
      </c>
      <c r="C176">
        <v>0.12779938460187545</v>
      </c>
      <c r="D176">
        <v>320</v>
      </c>
      <c r="E176" t="s">
        <v>73</v>
      </c>
      <c r="F176" s="3" t="s">
        <v>508</v>
      </c>
      <c r="G176" s="2" t="s">
        <v>534</v>
      </c>
    </row>
    <row r="177" spans="1:7" ht="12.75">
      <c r="A177" s="11">
        <v>4.336181045861013</v>
      </c>
      <c r="B177" s="11">
        <v>0.9814363753787321</v>
      </c>
      <c r="C177">
        <v>0.13776918829376034</v>
      </c>
      <c r="D177">
        <v>602</v>
      </c>
      <c r="E177" t="s">
        <v>73</v>
      </c>
      <c r="F177" s="3" t="s">
        <v>133</v>
      </c>
      <c r="G177" s="2" t="s">
        <v>264</v>
      </c>
    </row>
    <row r="178" spans="1:7" ht="12.75">
      <c r="A178" s="11">
        <v>4.53828078705692</v>
      </c>
      <c r="B178" s="11">
        <v>0.7596796865016825</v>
      </c>
      <c r="C178">
        <v>0.09142634424542034</v>
      </c>
      <c r="D178">
        <v>3450</v>
      </c>
      <c r="E178" t="s">
        <v>73</v>
      </c>
      <c r="F178" s="3" t="s">
        <v>138</v>
      </c>
      <c r="G178" s="2" t="s">
        <v>264</v>
      </c>
    </row>
    <row r="179" spans="1:7" ht="12.75">
      <c r="A179" s="11">
        <v>4.966166835252957</v>
      </c>
      <c r="B179" s="11">
        <v>0.957849133256632</v>
      </c>
      <c r="C179">
        <v>0.06158345182840125</v>
      </c>
      <c r="D179" s="2">
        <v>1850</v>
      </c>
      <c r="E179" s="2" t="s">
        <v>73</v>
      </c>
      <c r="F179" s="4">
        <v>7</v>
      </c>
      <c r="G179" s="2" t="s">
        <v>42</v>
      </c>
    </row>
    <row r="180" spans="1:7" ht="12.75">
      <c r="A180" s="11">
        <v>-4.6712928053879175</v>
      </c>
      <c r="B180" s="11">
        <v>0.8907176101429465</v>
      </c>
      <c r="C180">
        <v>0.8609481616705811</v>
      </c>
      <c r="D180">
        <v>305</v>
      </c>
      <c r="E180" t="s">
        <v>254</v>
      </c>
      <c r="F180" s="3" t="s">
        <v>511</v>
      </c>
      <c r="G180" s="2" t="s">
        <v>534</v>
      </c>
    </row>
    <row r="181" spans="1:7" ht="12.75">
      <c r="A181" s="11">
        <v>-4.328280651638887</v>
      </c>
      <c r="B181" s="11">
        <v>0.9473409120606299</v>
      </c>
      <c r="C181">
        <v>0.8856266321847823</v>
      </c>
      <c r="D181">
        <v>210</v>
      </c>
      <c r="E181" t="s">
        <v>254</v>
      </c>
      <c r="F181" s="3" t="s">
        <v>497</v>
      </c>
      <c r="G181" s="2" t="s">
        <v>534</v>
      </c>
    </row>
    <row r="182" spans="1:7" ht="12.75">
      <c r="A182" s="11">
        <v>-4.157316119436403</v>
      </c>
      <c r="B182" s="11">
        <v>0.8880219113452454</v>
      </c>
      <c r="C182">
        <v>0.858990060898865</v>
      </c>
      <c r="D182">
        <v>305</v>
      </c>
      <c r="E182" t="s">
        <v>254</v>
      </c>
      <c r="F182" s="3" t="s">
        <v>511</v>
      </c>
      <c r="G182" s="2" t="s">
        <v>534</v>
      </c>
    </row>
    <row r="183" spans="1:7" ht="12.75">
      <c r="A183" s="11">
        <v>-3.601078150349339</v>
      </c>
      <c r="B183" s="11">
        <v>0.9771640890932418</v>
      </c>
      <c r="C183">
        <v>0.6966820041520474</v>
      </c>
      <c r="D183">
        <v>210</v>
      </c>
      <c r="E183" t="s">
        <v>254</v>
      </c>
      <c r="F183" s="3" t="s">
        <v>525</v>
      </c>
      <c r="G183" s="2" t="s">
        <v>534</v>
      </c>
    </row>
    <row r="184" spans="1:7" ht="12.75">
      <c r="A184" s="11">
        <v>-3.3022461777132026</v>
      </c>
      <c r="B184" s="11">
        <v>0.6042447441729963</v>
      </c>
      <c r="C184">
        <v>0.68092690873669</v>
      </c>
      <c r="D184">
        <v>200</v>
      </c>
      <c r="E184" t="s">
        <v>254</v>
      </c>
      <c r="F184" s="3" t="s">
        <v>521</v>
      </c>
      <c r="G184" s="2" t="s">
        <v>534</v>
      </c>
    </row>
    <row r="185" spans="1:7" ht="12.75">
      <c r="A185" s="11">
        <v>-3.2318198034958843</v>
      </c>
      <c r="B185" s="11">
        <v>0.9606533139924123</v>
      </c>
      <c r="C185">
        <v>0.36274247235719476</v>
      </c>
      <c r="D185">
        <v>176</v>
      </c>
      <c r="E185" t="s">
        <v>254</v>
      </c>
      <c r="F185" s="3">
        <v>938</v>
      </c>
      <c r="G185" s="2" t="s">
        <v>264</v>
      </c>
    </row>
    <row r="186" spans="1:7" ht="12.75">
      <c r="A186" s="11">
        <v>-3.1842689970476226</v>
      </c>
      <c r="B186" s="11">
        <v>0.929113478741582</v>
      </c>
      <c r="C186">
        <v>0.9532103287862103</v>
      </c>
      <c r="D186">
        <v>210</v>
      </c>
      <c r="E186" t="s">
        <v>254</v>
      </c>
      <c r="F186" s="3" t="s">
        <v>497</v>
      </c>
      <c r="G186" s="2" t="s">
        <v>534</v>
      </c>
    </row>
    <row r="187" spans="1:7" ht="12.75">
      <c r="A187" s="11">
        <v>-2.811479988339953</v>
      </c>
      <c r="B187" s="11">
        <v>0.9152114454029033</v>
      </c>
      <c r="C187">
        <v>0.33536073120736587</v>
      </c>
      <c r="D187">
        <v>245</v>
      </c>
      <c r="E187" t="s">
        <v>254</v>
      </c>
      <c r="F187" s="3" t="s">
        <v>517</v>
      </c>
      <c r="G187" s="2" t="s">
        <v>534</v>
      </c>
    </row>
    <row r="188" spans="1:7" ht="12.75">
      <c r="A188" s="11">
        <v>-2.656798630448291</v>
      </c>
      <c r="B188" s="11">
        <v>0.8999503475670309</v>
      </c>
      <c r="C188">
        <v>0.883580921138469</v>
      </c>
      <c r="D188">
        <v>305</v>
      </c>
      <c r="E188" t="s">
        <v>254</v>
      </c>
      <c r="F188" s="3" t="s">
        <v>511</v>
      </c>
      <c r="G188" s="2" t="s">
        <v>534</v>
      </c>
    </row>
    <row r="189" spans="1:7" ht="12.75">
      <c r="A189" s="11">
        <v>-2.530567552637364</v>
      </c>
      <c r="B189" s="11">
        <v>0.9257309094738505</v>
      </c>
      <c r="C189">
        <v>0.3839143043143753</v>
      </c>
      <c r="D189">
        <v>404</v>
      </c>
      <c r="E189" t="s">
        <v>254</v>
      </c>
      <c r="F189" s="3" t="s">
        <v>159</v>
      </c>
      <c r="G189" s="2" t="s">
        <v>264</v>
      </c>
    </row>
    <row r="190" spans="1:7" ht="12.75">
      <c r="A190" s="11">
        <v>-2.377827347226727</v>
      </c>
      <c r="B190" s="11">
        <v>0.9309990582998031</v>
      </c>
      <c r="C190">
        <v>0.929488264977817</v>
      </c>
      <c r="D190">
        <v>210</v>
      </c>
      <c r="E190" t="s">
        <v>254</v>
      </c>
      <c r="F190" s="3" t="s">
        <v>497</v>
      </c>
      <c r="G190" s="2" t="s">
        <v>534</v>
      </c>
    </row>
    <row r="191" spans="1:7" ht="12.75">
      <c r="A191" s="11">
        <v>-1.9970503591416646</v>
      </c>
      <c r="B191" s="11">
        <v>0.9267101400327349</v>
      </c>
      <c r="C191">
        <v>0.8875788510770755</v>
      </c>
      <c r="D191">
        <v>305</v>
      </c>
      <c r="E191" t="s">
        <v>254</v>
      </c>
      <c r="F191" s="3" t="s">
        <v>511</v>
      </c>
      <c r="G191" s="2" t="s">
        <v>534</v>
      </c>
    </row>
    <row r="192" spans="1:7" ht="12.75">
      <c r="A192" s="11">
        <v>-1.6534882882629283</v>
      </c>
      <c r="B192" s="11">
        <v>0.8715450116114931</v>
      </c>
      <c r="C192">
        <v>0.4234593155689745</v>
      </c>
      <c r="D192">
        <v>200</v>
      </c>
      <c r="E192" t="s">
        <v>254</v>
      </c>
      <c r="F192" s="3" t="s">
        <v>521</v>
      </c>
      <c r="G192" s="2" t="s">
        <v>534</v>
      </c>
    </row>
    <row r="193" spans="1:7" ht="12.75">
      <c r="A193" s="11">
        <v>-1.59257293968545</v>
      </c>
      <c r="B193" s="11">
        <v>0.8388207230498936</v>
      </c>
      <c r="C193">
        <v>0.7808321289162522</v>
      </c>
      <c r="D193">
        <v>57.5</v>
      </c>
      <c r="E193" t="s">
        <v>254</v>
      </c>
      <c r="F193" s="3" t="s">
        <v>530</v>
      </c>
      <c r="G193" s="2" t="s">
        <v>534</v>
      </c>
    </row>
    <row r="194" spans="1:7" ht="12.75">
      <c r="A194" s="11">
        <v>-1.0679157753310982</v>
      </c>
      <c r="B194" s="11">
        <v>0.9883463942397066</v>
      </c>
      <c r="C194">
        <v>0.12972733039639306</v>
      </c>
      <c r="D194">
        <v>160</v>
      </c>
      <c r="E194" t="s">
        <v>254</v>
      </c>
      <c r="F194" s="3" t="s">
        <v>516</v>
      </c>
      <c r="G194" s="2" t="s">
        <v>534</v>
      </c>
    </row>
    <row r="195" spans="1:7" ht="12.75">
      <c r="A195" s="11">
        <v>-1.0621023537337237</v>
      </c>
      <c r="B195" s="11">
        <v>0.9808170719791961</v>
      </c>
      <c r="C195">
        <v>0.15236641221374048</v>
      </c>
      <c r="D195">
        <v>670</v>
      </c>
      <c r="E195" t="s">
        <v>254</v>
      </c>
      <c r="F195" s="3">
        <v>1104</v>
      </c>
      <c r="G195" s="2" t="s">
        <v>264</v>
      </c>
    </row>
    <row r="196" spans="1:7" ht="12.75">
      <c r="A196" s="11">
        <v>-1.0541286484434575</v>
      </c>
      <c r="B196" s="11">
        <v>0.9804363505228993</v>
      </c>
      <c r="C196">
        <v>0.6893636303353153</v>
      </c>
      <c r="D196">
        <v>210</v>
      </c>
      <c r="E196" t="s">
        <v>254</v>
      </c>
      <c r="F196" s="3" t="s">
        <v>525</v>
      </c>
      <c r="G196" s="2" t="s">
        <v>534</v>
      </c>
    </row>
    <row r="197" spans="1:7" ht="12.75">
      <c r="A197" s="11">
        <v>-0.9587675508052479</v>
      </c>
      <c r="B197" s="11">
        <v>0.7940274532710281</v>
      </c>
      <c r="C197">
        <v>0.914323213058455</v>
      </c>
      <c r="D197">
        <v>92</v>
      </c>
      <c r="E197" t="s">
        <v>254</v>
      </c>
      <c r="F197" s="3" t="s">
        <v>512</v>
      </c>
      <c r="G197" s="2" t="s">
        <v>534</v>
      </c>
    </row>
    <row r="198" spans="1:7" ht="12.75">
      <c r="A198" s="11">
        <v>-0.6931307968085274</v>
      </c>
      <c r="B198" s="11">
        <v>0.9418302540415704</v>
      </c>
      <c r="C198">
        <v>0.285436448918888</v>
      </c>
      <c r="D198">
        <v>200</v>
      </c>
      <c r="E198" t="s">
        <v>254</v>
      </c>
      <c r="F198" s="3" t="s">
        <v>521</v>
      </c>
      <c r="G198" s="2" t="s">
        <v>534</v>
      </c>
    </row>
    <row r="199" spans="1:7" ht="12.75">
      <c r="A199" s="11">
        <v>-0.5930903663914214</v>
      </c>
      <c r="B199" s="11">
        <v>0.9574896602122325</v>
      </c>
      <c r="C199">
        <v>0.3134323670738984</v>
      </c>
      <c r="D199">
        <v>500</v>
      </c>
      <c r="E199" t="s">
        <v>254</v>
      </c>
      <c r="F199" s="3" t="s">
        <v>162</v>
      </c>
      <c r="G199" s="2" t="s">
        <v>264</v>
      </c>
    </row>
    <row r="200" spans="1:7" ht="12.75">
      <c r="A200" s="11">
        <v>-0.5759877270317038</v>
      </c>
      <c r="B200" s="11">
        <v>0.9360028543085829</v>
      </c>
      <c r="C200">
        <v>0.03755146797966007</v>
      </c>
      <c r="D200">
        <v>192.3</v>
      </c>
      <c r="E200" t="s">
        <v>254</v>
      </c>
      <c r="F200" s="3" t="s">
        <v>523</v>
      </c>
      <c r="G200" s="2" t="s">
        <v>534</v>
      </c>
    </row>
    <row r="201" spans="1:7" ht="12.75">
      <c r="A201" s="11">
        <v>-0.5408859270219128</v>
      </c>
      <c r="B201" s="11">
        <v>0.9799834673800054</v>
      </c>
      <c r="C201">
        <v>0.6613492053929659</v>
      </c>
      <c r="D201">
        <v>210</v>
      </c>
      <c r="E201" t="s">
        <v>254</v>
      </c>
      <c r="F201" s="3" t="s">
        <v>525</v>
      </c>
      <c r="G201" s="2" t="s">
        <v>534</v>
      </c>
    </row>
    <row r="202" spans="1:7" ht="12.75">
      <c r="A202" s="11">
        <v>-0.5127910012776097</v>
      </c>
      <c r="B202" s="11">
        <v>0.9517972215447781</v>
      </c>
      <c r="C202">
        <v>0.03211963868088484</v>
      </c>
      <c r="D202">
        <v>192.3</v>
      </c>
      <c r="E202" t="s">
        <v>254</v>
      </c>
      <c r="F202" s="3" t="s">
        <v>523</v>
      </c>
      <c r="G202" s="2" t="s">
        <v>534</v>
      </c>
    </row>
    <row r="203" spans="1:7" ht="12.75">
      <c r="A203" s="11">
        <v>-0.31008398323143604</v>
      </c>
      <c r="B203" s="11">
        <v>0.9113478520473901</v>
      </c>
      <c r="C203">
        <v>0.6508533949467095</v>
      </c>
      <c r="D203">
        <v>325</v>
      </c>
      <c r="E203" t="s">
        <v>254</v>
      </c>
      <c r="F203" s="3">
        <v>576</v>
      </c>
      <c r="G203" s="2" t="s">
        <v>264</v>
      </c>
    </row>
    <row r="204" spans="1:7" ht="12.75">
      <c r="A204" s="11">
        <v>-0.2813869704089814</v>
      </c>
      <c r="B204" s="11">
        <v>0.9775591944856552</v>
      </c>
      <c r="C204">
        <v>0.7462860181461664</v>
      </c>
      <c r="D204">
        <v>210</v>
      </c>
      <c r="E204" t="s">
        <v>254</v>
      </c>
      <c r="F204" s="3" t="s">
        <v>525</v>
      </c>
      <c r="G204" s="2" t="s">
        <v>534</v>
      </c>
    </row>
    <row r="205" spans="1:7" ht="12.75">
      <c r="A205" s="11">
        <v>-0.18553240935630622</v>
      </c>
      <c r="B205" s="11">
        <v>0.8973098904299079</v>
      </c>
      <c r="C205">
        <v>0.8830369933428837</v>
      </c>
      <c r="D205">
        <v>305</v>
      </c>
      <c r="E205" t="s">
        <v>254</v>
      </c>
      <c r="F205" s="3" t="s">
        <v>511</v>
      </c>
      <c r="G205" s="2" t="s">
        <v>534</v>
      </c>
    </row>
    <row r="206" spans="1:7" ht="12.75">
      <c r="A206" s="11">
        <v>-0.16443595159967883</v>
      </c>
      <c r="B206" s="11">
        <v>0.9725773055574457</v>
      </c>
      <c r="C206">
        <v>0.30492221569755484</v>
      </c>
      <c r="D206">
        <v>260</v>
      </c>
      <c r="E206" t="s">
        <v>254</v>
      </c>
      <c r="F206" s="3" t="s">
        <v>504</v>
      </c>
      <c r="G206" s="2" t="s">
        <v>534</v>
      </c>
    </row>
    <row r="207" spans="1:7" ht="12.75">
      <c r="A207" s="11">
        <v>0.10096569915702434</v>
      </c>
      <c r="B207" s="11">
        <v>0.814301759640584</v>
      </c>
      <c r="C207">
        <v>0.21317778508051266</v>
      </c>
      <c r="D207">
        <v>500</v>
      </c>
      <c r="E207" t="s">
        <v>254</v>
      </c>
      <c r="F207" s="3">
        <v>2424</v>
      </c>
      <c r="G207" s="2" t="s">
        <v>264</v>
      </c>
    </row>
    <row r="208" spans="1:7" ht="12.75">
      <c r="A208" s="11">
        <v>0.14168348647674356</v>
      </c>
      <c r="B208" s="11">
        <v>0.8222544263121416</v>
      </c>
      <c r="C208">
        <v>0.768441045120887</v>
      </c>
      <c r="D208">
        <v>210</v>
      </c>
      <c r="E208" t="s">
        <v>254</v>
      </c>
      <c r="F208" s="3" t="s">
        <v>497</v>
      </c>
      <c r="G208" s="2" t="s">
        <v>534</v>
      </c>
    </row>
    <row r="209" spans="1:7" ht="12.75">
      <c r="A209" s="11">
        <v>0.1836767763909934</v>
      </c>
      <c r="B209" s="11">
        <v>0.9767737425254355</v>
      </c>
      <c r="C209">
        <v>0.012457248421000074</v>
      </c>
      <c r="D209">
        <v>502</v>
      </c>
      <c r="E209" t="s">
        <v>254</v>
      </c>
      <c r="F209" s="3" t="s">
        <v>155</v>
      </c>
      <c r="G209" s="2" t="s">
        <v>264</v>
      </c>
    </row>
    <row r="210" spans="1:7" ht="12.75">
      <c r="A210" s="11">
        <v>0.9419320011135124</v>
      </c>
      <c r="B210" s="11">
        <v>0.8825916407412416</v>
      </c>
      <c r="C210">
        <v>0.9205353621455198</v>
      </c>
      <c r="D210">
        <v>210</v>
      </c>
      <c r="E210" t="s">
        <v>254</v>
      </c>
      <c r="F210" s="3" t="s">
        <v>497</v>
      </c>
      <c r="G210" s="2" t="s">
        <v>534</v>
      </c>
    </row>
    <row r="211" spans="1:7" ht="12.75">
      <c r="A211" s="11">
        <v>0.9421595217837704</v>
      </c>
      <c r="B211" s="11">
        <v>0.9618798301293193</v>
      </c>
      <c r="C211">
        <v>0.060073436465418635</v>
      </c>
      <c r="D211">
        <v>470</v>
      </c>
      <c r="E211" t="s">
        <v>254</v>
      </c>
      <c r="F211" s="3" t="s">
        <v>157</v>
      </c>
      <c r="G211" s="2" t="s">
        <v>264</v>
      </c>
    </row>
    <row r="212" spans="1:7" ht="12.75">
      <c r="A212" s="11">
        <v>1.1020636676409652</v>
      </c>
      <c r="B212" s="11">
        <v>0.9873348767533705</v>
      </c>
      <c r="C212">
        <v>0.3777892891297418</v>
      </c>
      <c r="D212">
        <v>423</v>
      </c>
      <c r="E212" t="s">
        <v>254</v>
      </c>
      <c r="F212" s="3" t="s">
        <v>160</v>
      </c>
      <c r="G212" s="2" t="s">
        <v>264</v>
      </c>
    </row>
    <row r="213" spans="1:7" ht="12.75">
      <c r="A213" s="11">
        <v>1.1041094695199578</v>
      </c>
      <c r="B213" s="11">
        <v>0.965224787662874</v>
      </c>
      <c r="C213">
        <v>0.007320579778182031</v>
      </c>
      <c r="D213">
        <v>425</v>
      </c>
      <c r="E213" t="s">
        <v>254</v>
      </c>
      <c r="F213" s="3">
        <v>1048</v>
      </c>
      <c r="G213" s="2" t="s">
        <v>264</v>
      </c>
    </row>
    <row r="214" spans="1:7" ht="12.75">
      <c r="A214" s="11">
        <v>1.2959474568742853</v>
      </c>
      <c r="B214" s="11">
        <v>0.9517273242852115</v>
      </c>
      <c r="C214">
        <v>0.24753387380236977</v>
      </c>
      <c r="D214">
        <v>200</v>
      </c>
      <c r="E214" t="s">
        <v>254</v>
      </c>
      <c r="F214" s="3">
        <v>279</v>
      </c>
      <c r="G214" s="2" t="s">
        <v>264</v>
      </c>
    </row>
    <row r="215" spans="1:7" ht="12.75">
      <c r="A215" s="11">
        <v>1.4521599346812732</v>
      </c>
      <c r="B215" s="11">
        <v>0.9630934925272197</v>
      </c>
      <c r="C215">
        <v>0.06603475229958662</v>
      </c>
      <c r="D215">
        <v>451</v>
      </c>
      <c r="E215" t="s">
        <v>254</v>
      </c>
      <c r="F215" s="3">
        <v>826</v>
      </c>
      <c r="G215" s="2" t="s">
        <v>264</v>
      </c>
    </row>
    <row r="216" spans="1:7" ht="12.75">
      <c r="A216" s="11">
        <v>1.4760333441784448</v>
      </c>
      <c r="B216" s="11">
        <v>0.9802876838203181</v>
      </c>
      <c r="C216">
        <v>0.42873217135271613</v>
      </c>
      <c r="D216">
        <v>200</v>
      </c>
      <c r="E216" t="s">
        <v>254</v>
      </c>
      <c r="F216" s="3" t="s">
        <v>529</v>
      </c>
      <c r="G216" s="2" t="s">
        <v>534</v>
      </c>
    </row>
    <row r="217" spans="1:7" ht="12.75">
      <c r="A217" s="11">
        <v>1.8650659016060802</v>
      </c>
      <c r="B217" s="11">
        <v>0.9295413485634361</v>
      </c>
      <c r="C217">
        <v>0.3972642362448195</v>
      </c>
      <c r="D217">
        <v>200</v>
      </c>
      <c r="E217" t="s">
        <v>254</v>
      </c>
      <c r="F217" s="3" t="s">
        <v>518</v>
      </c>
      <c r="G217" s="2" t="s">
        <v>534</v>
      </c>
    </row>
    <row r="218" spans="1:7" ht="12.75">
      <c r="A218" s="11">
        <v>1.9064570414636743</v>
      </c>
      <c r="B218" s="11">
        <v>0.9194253234697666</v>
      </c>
      <c r="C218">
        <v>0.6457503558744446</v>
      </c>
      <c r="D218">
        <v>180</v>
      </c>
      <c r="E218" t="s">
        <v>254</v>
      </c>
      <c r="F218" s="3" t="s">
        <v>526</v>
      </c>
      <c r="G218" s="2" t="s">
        <v>534</v>
      </c>
    </row>
    <row r="219" spans="1:7" ht="12.75">
      <c r="A219" s="11">
        <v>1.9178784508303046</v>
      </c>
      <c r="B219" s="11">
        <v>0.7322537261847414</v>
      </c>
      <c r="C219">
        <v>0.6085551388761853</v>
      </c>
      <c r="D219">
        <v>200</v>
      </c>
      <c r="E219" t="s">
        <v>254</v>
      </c>
      <c r="F219" s="3" t="s">
        <v>521</v>
      </c>
      <c r="G219" s="2" t="s">
        <v>534</v>
      </c>
    </row>
    <row r="220" spans="1:7" ht="12.75">
      <c r="A220" s="11">
        <v>2.27896595123261</v>
      </c>
      <c r="B220" s="11">
        <v>0.8662462661798872</v>
      </c>
      <c r="C220">
        <v>0.4677460587984661</v>
      </c>
      <c r="D220">
        <v>200</v>
      </c>
      <c r="E220" t="s">
        <v>254</v>
      </c>
      <c r="F220" s="3" t="s">
        <v>521</v>
      </c>
      <c r="G220" s="2" t="s">
        <v>534</v>
      </c>
    </row>
    <row r="221" spans="1:7" ht="12.75">
      <c r="A221" s="11">
        <v>2.3980225513105546</v>
      </c>
      <c r="B221" s="11">
        <v>0.8278708530186014</v>
      </c>
      <c r="C221">
        <v>0.5120659864266319</v>
      </c>
      <c r="D221">
        <v>140</v>
      </c>
      <c r="E221" t="s">
        <v>254</v>
      </c>
      <c r="F221" s="3" t="s">
        <v>519</v>
      </c>
      <c r="G221" s="2" t="s">
        <v>534</v>
      </c>
    </row>
    <row r="222" spans="1:7" ht="12.75">
      <c r="A222" s="11">
        <v>3.2063538812073835</v>
      </c>
      <c r="B222" s="11">
        <v>0.8259245370787903</v>
      </c>
      <c r="C222">
        <v>0.5898345153664302</v>
      </c>
      <c r="D222">
        <v>400</v>
      </c>
      <c r="E222" t="s">
        <v>254</v>
      </c>
      <c r="F222" s="3" t="s">
        <v>513</v>
      </c>
      <c r="G222" s="2" t="s">
        <v>534</v>
      </c>
    </row>
    <row r="223" spans="1:7" ht="12.75">
      <c r="A223" s="11">
        <v>3.4028386935102684</v>
      </c>
      <c r="B223" s="11">
        <v>0.987564250636996</v>
      </c>
      <c r="C223">
        <v>0.028231168525286357</v>
      </c>
      <c r="D223">
        <v>285</v>
      </c>
      <c r="E223" t="s">
        <v>254</v>
      </c>
      <c r="F223" s="3" t="s">
        <v>514</v>
      </c>
      <c r="G223" s="2" t="s">
        <v>534</v>
      </c>
    </row>
    <row r="224" spans="1:7" ht="12.75">
      <c r="A224" s="11">
        <v>3.5316223444642842</v>
      </c>
      <c r="B224" s="11">
        <v>0.969415965278104</v>
      </c>
      <c r="C224">
        <v>0.030966861114558767</v>
      </c>
      <c r="D224">
        <v>370</v>
      </c>
      <c r="E224" t="s">
        <v>254</v>
      </c>
      <c r="F224" s="3" t="s">
        <v>156</v>
      </c>
      <c r="G224" s="2" t="s">
        <v>264</v>
      </c>
    </row>
    <row r="225" spans="1:7" ht="12.75">
      <c r="A225" s="11">
        <v>3.552445220191245</v>
      </c>
      <c r="B225" s="11">
        <v>0.9856889930550271</v>
      </c>
      <c r="C225">
        <v>0.03741190583295846</v>
      </c>
      <c r="D225">
        <v>250</v>
      </c>
      <c r="E225" t="s">
        <v>254</v>
      </c>
      <c r="F225" s="3" t="s">
        <v>515</v>
      </c>
      <c r="G225" s="2" t="s">
        <v>534</v>
      </c>
    </row>
    <row r="226" spans="1:7" ht="12.75">
      <c r="A226" s="11">
        <v>4.327866021148911</v>
      </c>
      <c r="B226" s="11">
        <v>0.9539317900276918</v>
      </c>
      <c r="C226">
        <v>0.013140223831468071</v>
      </c>
      <c r="D226">
        <v>351</v>
      </c>
      <c r="E226" t="s">
        <v>254</v>
      </c>
      <c r="F226" s="3">
        <v>1162</v>
      </c>
      <c r="G226" s="2" t="s">
        <v>264</v>
      </c>
    </row>
    <row r="227" spans="1:7" ht="12.75">
      <c r="A227" s="11">
        <v>4.736688576463293</v>
      </c>
      <c r="B227" s="11">
        <v>0.9071153402917257</v>
      </c>
      <c r="C227">
        <v>0.8915092232792888</v>
      </c>
      <c r="D227">
        <v>305</v>
      </c>
      <c r="E227" t="s">
        <v>254</v>
      </c>
      <c r="F227" s="3" t="s">
        <v>511</v>
      </c>
      <c r="G227" s="2" t="s">
        <v>534</v>
      </c>
    </row>
    <row r="228" spans="1:7" ht="12.75">
      <c r="A228" s="11">
        <v>4.773631867265084</v>
      </c>
      <c r="B228" s="11">
        <v>0.9363596884534908</v>
      </c>
      <c r="C228">
        <v>0.3272793911978318</v>
      </c>
      <c r="D228">
        <v>245</v>
      </c>
      <c r="E228" t="s">
        <v>254</v>
      </c>
      <c r="F228" s="3" t="s">
        <v>517</v>
      </c>
      <c r="G228" s="2" t="s">
        <v>534</v>
      </c>
    </row>
    <row r="229" spans="1:7" ht="12.75">
      <c r="A229" s="11">
        <v>0.3732671480917169</v>
      </c>
      <c r="B229" s="11">
        <v>0.8837194238673434</v>
      </c>
      <c r="C229">
        <v>0.4119666290084296</v>
      </c>
      <c r="D229">
        <v>830</v>
      </c>
      <c r="E229" t="s">
        <v>255</v>
      </c>
      <c r="F229" s="3" t="s">
        <v>163</v>
      </c>
      <c r="G229" s="2" t="s">
        <v>264</v>
      </c>
    </row>
    <row r="230" spans="1:7" ht="12.75">
      <c r="A230" s="11">
        <v>-3.116427093213842</v>
      </c>
      <c r="B230" s="11">
        <v>0.5035934576842573</v>
      </c>
      <c r="C230">
        <v>0.3172537025759087</v>
      </c>
      <c r="D230">
        <v>486</v>
      </c>
      <c r="E230" t="s">
        <v>256</v>
      </c>
      <c r="F230" s="3">
        <v>1473</v>
      </c>
      <c r="G230" s="2" t="s">
        <v>264</v>
      </c>
    </row>
    <row r="231" spans="1:7" ht="12.75">
      <c r="A231" s="11">
        <v>-2.2430785976206415</v>
      </c>
      <c r="B231" s="11">
        <v>0.5241342747668506</v>
      </c>
      <c r="C231">
        <v>0.2407598572742981</v>
      </c>
      <c r="D231">
        <v>350</v>
      </c>
      <c r="E231" t="s">
        <v>256</v>
      </c>
      <c r="F231" s="3" t="s">
        <v>181</v>
      </c>
      <c r="G231" s="2" t="s">
        <v>264</v>
      </c>
    </row>
    <row r="232" spans="1:7" ht="12.75">
      <c r="A232" s="11">
        <v>-1.992037069754387</v>
      </c>
      <c r="B232" s="11">
        <v>0.5000550826958908</v>
      </c>
      <c r="C232">
        <v>0.8703126946555376</v>
      </c>
      <c r="D232">
        <v>1160</v>
      </c>
      <c r="E232" t="s">
        <v>256</v>
      </c>
      <c r="F232" s="3" t="s">
        <v>187</v>
      </c>
      <c r="G232" s="2" t="s">
        <v>264</v>
      </c>
    </row>
    <row r="233" spans="1:7" ht="12.75">
      <c r="A233" s="11">
        <v>-1.9878529954157158</v>
      </c>
      <c r="B233" s="11">
        <v>0.6727757800719174</v>
      </c>
      <c r="C233">
        <v>0.023406351142173643</v>
      </c>
      <c r="D233">
        <v>350</v>
      </c>
      <c r="E233" t="s">
        <v>256</v>
      </c>
      <c r="F233" s="3" t="s">
        <v>182</v>
      </c>
      <c r="G233" s="2" t="s">
        <v>264</v>
      </c>
    </row>
    <row r="234" spans="1:7" ht="12.75">
      <c r="A234" s="11">
        <v>-1.52668289259993</v>
      </c>
      <c r="B234" s="11">
        <v>0.5453177886423467</v>
      </c>
      <c r="C234">
        <v>0.2687381459713864</v>
      </c>
      <c r="D234">
        <v>730</v>
      </c>
      <c r="E234" t="s">
        <v>256</v>
      </c>
      <c r="F234" s="3" t="s">
        <v>189</v>
      </c>
      <c r="G234" s="2" t="s">
        <v>264</v>
      </c>
    </row>
    <row r="235" spans="1:7" ht="12.75">
      <c r="A235" s="11">
        <v>-1.3241814076364085</v>
      </c>
      <c r="B235" s="11">
        <v>0.518526344876911</v>
      </c>
      <c r="C235">
        <v>0.23755813527666897</v>
      </c>
      <c r="D235">
        <v>730</v>
      </c>
      <c r="E235" t="s">
        <v>256</v>
      </c>
      <c r="F235" s="3" t="s">
        <v>188</v>
      </c>
      <c r="G235" s="2" t="s">
        <v>264</v>
      </c>
    </row>
    <row r="236" spans="1:7" ht="12.75">
      <c r="A236" s="11">
        <v>-0.9902108637968081</v>
      </c>
      <c r="B236" s="11">
        <v>0.7283900486849211</v>
      </c>
      <c r="C236">
        <v>0.023406351142173643</v>
      </c>
      <c r="D236">
        <v>274</v>
      </c>
      <c r="E236" t="s">
        <v>256</v>
      </c>
      <c r="F236" s="3" t="s">
        <v>176</v>
      </c>
      <c r="G236" s="2" t="s">
        <v>264</v>
      </c>
    </row>
    <row r="237" spans="1:7" ht="12.75">
      <c r="A237" s="11">
        <v>-0.9696842854793006</v>
      </c>
      <c r="B237" s="11">
        <v>0.5175375326249414</v>
      </c>
      <c r="C237">
        <v>0.1277551495403235</v>
      </c>
      <c r="D237">
        <v>394</v>
      </c>
      <c r="E237" t="s">
        <v>256</v>
      </c>
      <c r="F237" s="3" t="s">
        <v>164</v>
      </c>
      <c r="G237" s="2" t="s">
        <v>264</v>
      </c>
    </row>
    <row r="238" spans="1:7" ht="12.75">
      <c r="A238" s="11">
        <v>-0.2945967290772412</v>
      </c>
      <c r="B238" s="11">
        <v>0.7582371132373384</v>
      </c>
      <c r="C238">
        <v>0.01621043740715692</v>
      </c>
      <c r="D238">
        <v>274</v>
      </c>
      <c r="E238" t="s">
        <v>256</v>
      </c>
      <c r="F238" s="3" t="s">
        <v>175</v>
      </c>
      <c r="G238" s="2" t="s">
        <v>264</v>
      </c>
    </row>
    <row r="239" spans="1:7" ht="12.75">
      <c r="A239" s="11">
        <v>0.15595809680333314</v>
      </c>
      <c r="B239" s="11">
        <v>0.5207086425664352</v>
      </c>
      <c r="C239">
        <v>0.489455615497793</v>
      </c>
      <c r="D239">
        <v>474</v>
      </c>
      <c r="E239" t="s">
        <v>256</v>
      </c>
      <c r="F239" s="3" t="s">
        <v>185</v>
      </c>
      <c r="G239" s="2" t="s">
        <v>264</v>
      </c>
    </row>
    <row r="240" spans="1:7" ht="12.75">
      <c r="A240" s="11">
        <v>0.26133238987842283</v>
      </c>
      <c r="B240" s="11">
        <v>0.5175375326249414</v>
      </c>
      <c r="C240">
        <v>0.22488488292348385</v>
      </c>
      <c r="D240">
        <v>394</v>
      </c>
      <c r="E240" t="s">
        <v>256</v>
      </c>
      <c r="F240" s="3" t="s">
        <v>178</v>
      </c>
      <c r="G240" s="2" t="s">
        <v>264</v>
      </c>
    </row>
    <row r="241" spans="1:7" ht="12.75">
      <c r="A241" s="11">
        <v>0.3384479640535316</v>
      </c>
      <c r="B241" s="11">
        <v>0.5175375326249414</v>
      </c>
      <c r="C241">
        <v>0.13776918829376036</v>
      </c>
      <c r="D241">
        <v>394</v>
      </c>
      <c r="E241" t="s">
        <v>256</v>
      </c>
      <c r="F241" s="3" t="s">
        <v>177</v>
      </c>
      <c r="G241" s="2" t="s">
        <v>264</v>
      </c>
    </row>
    <row r="242" spans="1:7" ht="12.75">
      <c r="A242" s="11">
        <v>0.5805108507853535</v>
      </c>
      <c r="B242" s="11">
        <v>0.7198887895938834</v>
      </c>
      <c r="C242">
        <v>0.01607862091187369</v>
      </c>
      <c r="D242">
        <v>450</v>
      </c>
      <c r="E242" t="s">
        <v>256</v>
      </c>
      <c r="F242" s="3" t="s">
        <v>186</v>
      </c>
      <c r="G242" s="2" t="s">
        <v>264</v>
      </c>
    </row>
    <row r="243" spans="1:7" ht="12.75">
      <c r="A243" s="11">
        <v>1.2436585255329913</v>
      </c>
      <c r="B243" s="11">
        <v>0.9487286672361462</v>
      </c>
      <c r="C243">
        <v>0.010167281321950324</v>
      </c>
      <c r="D243">
        <v>369</v>
      </c>
      <c r="E243" t="s">
        <v>256</v>
      </c>
      <c r="F243" s="3" t="s">
        <v>168</v>
      </c>
      <c r="G243" s="2" t="s">
        <v>264</v>
      </c>
    </row>
    <row r="244" spans="1:7" ht="12.75">
      <c r="A244" s="11">
        <v>1.4637051449237621</v>
      </c>
      <c r="B244" s="11">
        <v>0.5326543401064588</v>
      </c>
      <c r="C244">
        <v>0.08748246844319774</v>
      </c>
      <c r="D244">
        <v>394</v>
      </c>
      <c r="E244" t="s">
        <v>256</v>
      </c>
      <c r="F244" s="3" t="s">
        <v>180</v>
      </c>
      <c r="G244" s="2" t="s">
        <v>264</v>
      </c>
    </row>
    <row r="245" spans="1:7" ht="12.75">
      <c r="A245" s="11">
        <v>1.5943158019832613</v>
      </c>
      <c r="B245" s="11">
        <v>0.5411120786167434</v>
      </c>
      <c r="C245">
        <v>0.2618382425935643</v>
      </c>
      <c r="D245">
        <v>474</v>
      </c>
      <c r="E245" t="s">
        <v>256</v>
      </c>
      <c r="F245" s="3" t="s">
        <v>184</v>
      </c>
      <c r="G245" s="2" t="s">
        <v>264</v>
      </c>
    </row>
    <row r="246" spans="1:7" ht="12.75">
      <c r="A246" s="11">
        <v>2.193103030213833</v>
      </c>
      <c r="B246" s="11">
        <v>0.5362866770773405</v>
      </c>
      <c r="C246">
        <v>0.10362712671390727</v>
      </c>
      <c r="D246">
        <v>350</v>
      </c>
      <c r="E246" t="s">
        <v>256</v>
      </c>
      <c r="F246" s="3" t="s">
        <v>179</v>
      </c>
      <c r="G246" s="2" t="s">
        <v>264</v>
      </c>
    </row>
    <row r="247" spans="1:7" ht="12.75">
      <c r="A247" s="11">
        <v>2.2122263446200665</v>
      </c>
      <c r="B247" s="11">
        <v>0.9559828151650082</v>
      </c>
      <c r="C247">
        <v>0.006709115662308857</v>
      </c>
      <c r="D247">
        <v>787</v>
      </c>
      <c r="E247" t="s">
        <v>256</v>
      </c>
      <c r="F247" s="3" t="s">
        <v>171</v>
      </c>
      <c r="G247" s="2" t="s">
        <v>264</v>
      </c>
    </row>
    <row r="248" spans="1:7" ht="12.75">
      <c r="A248" s="11">
        <v>2.4078070247715146</v>
      </c>
      <c r="B248" s="11">
        <v>0.9798772262641636</v>
      </c>
      <c r="C248">
        <v>0.013302291690732828</v>
      </c>
      <c r="D248">
        <v>137</v>
      </c>
      <c r="E248" t="s">
        <v>256</v>
      </c>
      <c r="F248" s="3" t="s">
        <v>167</v>
      </c>
      <c r="G248" s="2" t="s">
        <v>264</v>
      </c>
    </row>
    <row r="249" spans="1:7" ht="12.75">
      <c r="A249" s="11">
        <v>3.728310061565139</v>
      </c>
      <c r="B249" s="11">
        <v>0.7551427827445534</v>
      </c>
      <c r="C249">
        <v>0.016371498500646328</v>
      </c>
      <c r="D249">
        <v>825</v>
      </c>
      <c r="E249" t="s">
        <v>256</v>
      </c>
      <c r="F249" s="3" t="s">
        <v>174</v>
      </c>
      <c r="G249" s="2" t="s">
        <v>264</v>
      </c>
    </row>
    <row r="250" spans="1:7" ht="12.75">
      <c r="A250" s="11">
        <v>4.211872711087094</v>
      </c>
      <c r="B250" s="11">
        <v>0.9468447928247066</v>
      </c>
      <c r="C250">
        <v>0.010575109479066524</v>
      </c>
      <c r="D250">
        <v>369</v>
      </c>
      <c r="E250" t="s">
        <v>256</v>
      </c>
      <c r="F250" s="3" t="s">
        <v>169</v>
      </c>
      <c r="G250" s="2" t="s">
        <v>264</v>
      </c>
    </row>
    <row r="251" spans="1:7" ht="12.75">
      <c r="A251" s="11">
        <v>4.213330582098269</v>
      </c>
      <c r="B251" s="11">
        <v>0.7370944921249503</v>
      </c>
      <c r="C251">
        <v>0.19333591631150712</v>
      </c>
      <c r="D251">
        <v>620</v>
      </c>
      <c r="E251" t="s">
        <v>256</v>
      </c>
      <c r="F251" s="3" t="s">
        <v>173</v>
      </c>
      <c r="G251" s="2" t="s">
        <v>264</v>
      </c>
    </row>
    <row r="252" spans="1:7" ht="12.75">
      <c r="A252" s="11">
        <v>-4.853957656674219</v>
      </c>
      <c r="B252" s="11">
        <v>0.8586901468812093</v>
      </c>
      <c r="C252">
        <v>0.94384672122593</v>
      </c>
      <c r="D252">
        <v>98.4251968503937</v>
      </c>
      <c r="E252" t="s">
        <v>257</v>
      </c>
      <c r="F252" s="3" t="s">
        <v>537</v>
      </c>
      <c r="G252" s="2" t="s">
        <v>549</v>
      </c>
    </row>
    <row r="253" spans="1:7" ht="12.75">
      <c r="A253" s="11">
        <v>-3.1058162852128754</v>
      </c>
      <c r="B253" s="11">
        <v>0.9284964360944985</v>
      </c>
      <c r="C253">
        <v>0.2981163959750446</v>
      </c>
      <c r="D253">
        <v>99</v>
      </c>
      <c r="E253" t="s">
        <v>257</v>
      </c>
      <c r="F253" s="3" t="s">
        <v>198</v>
      </c>
      <c r="G253" s="2" t="s">
        <v>264</v>
      </c>
    </row>
    <row r="254" spans="1:7" ht="12.75">
      <c r="A254" s="11">
        <v>-2.9806311068506295</v>
      </c>
      <c r="B254" s="11">
        <v>0.9905532430739968</v>
      </c>
      <c r="C254">
        <v>0.7055995475113122</v>
      </c>
      <c r="D254">
        <v>476</v>
      </c>
      <c r="E254" t="s">
        <v>257</v>
      </c>
      <c r="F254" s="3" t="s">
        <v>510</v>
      </c>
      <c r="G254" s="2" t="s">
        <v>534</v>
      </c>
    </row>
    <row r="255" spans="1:7" ht="12.75">
      <c r="A255" s="11">
        <v>-1.530307912966686</v>
      </c>
      <c r="B255" s="11">
        <v>0.5820760713210451</v>
      </c>
      <c r="C255">
        <v>0.46687414440056335</v>
      </c>
      <c r="D255">
        <v>4896</v>
      </c>
      <c r="E255" t="s">
        <v>257</v>
      </c>
      <c r="F255" s="3" t="s">
        <v>192</v>
      </c>
      <c r="G255" s="2" t="s">
        <v>264</v>
      </c>
    </row>
    <row r="256" spans="1:7" ht="12.75">
      <c r="A256" s="11">
        <v>-1.3707815388818707</v>
      </c>
      <c r="B256" s="11">
        <v>0.9914273819327744</v>
      </c>
      <c r="C256">
        <v>0.5710950375389122</v>
      </c>
      <c r="D256">
        <v>476</v>
      </c>
      <c r="E256" t="s">
        <v>257</v>
      </c>
      <c r="F256" s="3" t="s">
        <v>510</v>
      </c>
      <c r="G256" s="2" t="s">
        <v>534</v>
      </c>
    </row>
    <row r="257" spans="1:7" ht="12.75">
      <c r="A257" s="11">
        <v>-1.2960313005965447</v>
      </c>
      <c r="B257" s="11">
        <v>0.9629226362220782</v>
      </c>
      <c r="C257">
        <v>0.04952263750223298</v>
      </c>
      <c r="D257">
        <v>2310</v>
      </c>
      <c r="E257" t="s">
        <v>257</v>
      </c>
      <c r="F257" s="3" t="s">
        <v>191</v>
      </c>
      <c r="G257" s="2" t="s">
        <v>264</v>
      </c>
    </row>
    <row r="258" spans="1:7" ht="12.75">
      <c r="A258" s="11">
        <v>-1.1059755488470788</v>
      </c>
      <c r="B258" s="11">
        <v>0.8234160021032337</v>
      </c>
      <c r="C258">
        <v>0.9397648290636559</v>
      </c>
      <c r="D258">
        <v>118.110236220472</v>
      </c>
      <c r="E258" t="s">
        <v>257</v>
      </c>
      <c r="F258" s="3" t="s">
        <v>538</v>
      </c>
      <c r="G258" s="2" t="s">
        <v>549</v>
      </c>
    </row>
    <row r="259" spans="1:7" ht="12.75">
      <c r="A259" s="11">
        <v>-0.7816470259256575</v>
      </c>
      <c r="B259" s="11">
        <v>0.7668787703495579</v>
      </c>
      <c r="C259">
        <v>0.6887033331033056</v>
      </c>
      <c r="D259">
        <v>500</v>
      </c>
      <c r="E259" t="s">
        <v>257</v>
      </c>
      <c r="F259" s="3" t="s">
        <v>197</v>
      </c>
      <c r="G259" s="2" t="s">
        <v>264</v>
      </c>
    </row>
    <row r="260" spans="1:7" ht="12.75">
      <c r="A260" s="11">
        <v>-0.6958601355293149</v>
      </c>
      <c r="B260" s="11">
        <v>0.740634800641543</v>
      </c>
      <c r="C260">
        <v>0.8920622548616498</v>
      </c>
      <c r="D260">
        <v>360</v>
      </c>
      <c r="E260" t="s">
        <v>257</v>
      </c>
      <c r="F260" s="3">
        <v>375</v>
      </c>
      <c r="G260" s="2" t="s">
        <v>264</v>
      </c>
    </row>
    <row r="261" spans="1:7" ht="12.75">
      <c r="A261" s="11">
        <v>-0.5027619034708021</v>
      </c>
      <c r="B261" s="11">
        <v>0.9906888778133881</v>
      </c>
      <c r="C261">
        <v>0.7055995475113122</v>
      </c>
      <c r="D261">
        <v>476</v>
      </c>
      <c r="E261" t="s">
        <v>257</v>
      </c>
      <c r="F261" s="3" t="s">
        <v>510</v>
      </c>
      <c r="G261" s="2" t="s">
        <v>534</v>
      </c>
    </row>
    <row r="262" spans="1:7" ht="12.75">
      <c r="A262" s="11">
        <v>-0.20465234892988027</v>
      </c>
      <c r="B262" s="11">
        <v>0.9577641425434869</v>
      </c>
      <c r="C262">
        <v>0.0721254607212546</v>
      </c>
      <c r="D262">
        <v>500</v>
      </c>
      <c r="E262" t="s">
        <v>257</v>
      </c>
      <c r="F262" s="3">
        <v>2747</v>
      </c>
      <c r="G262" s="2" t="s">
        <v>264</v>
      </c>
    </row>
    <row r="263" spans="1:7" ht="12.75">
      <c r="A263" s="11">
        <v>0.01357886570054291</v>
      </c>
      <c r="B263" s="11">
        <v>0.847754911131899</v>
      </c>
      <c r="C263">
        <v>0.9355111116907507</v>
      </c>
      <c r="D263">
        <v>676</v>
      </c>
      <c r="E263" t="s">
        <v>257</v>
      </c>
      <c r="F263" s="3">
        <v>263</v>
      </c>
      <c r="G263" s="2" t="s">
        <v>264</v>
      </c>
    </row>
    <row r="264" spans="1:7" ht="12.75">
      <c r="A264" s="11">
        <v>0.30974501412173105</v>
      </c>
      <c r="B264" s="11">
        <v>0.9153551706656139</v>
      </c>
      <c r="C264">
        <v>0.41827326068734283</v>
      </c>
      <c r="D264">
        <v>400</v>
      </c>
      <c r="E264" t="s">
        <v>257</v>
      </c>
      <c r="F264" s="3" t="s">
        <v>199</v>
      </c>
      <c r="G264" s="2" t="s">
        <v>264</v>
      </c>
    </row>
    <row r="265" spans="1:7" ht="12.75">
      <c r="A265" s="11">
        <v>0.3165748705120995</v>
      </c>
      <c r="B265" s="11">
        <v>0.959807495551473</v>
      </c>
      <c r="C265">
        <v>0.11621914020826131</v>
      </c>
      <c r="D265">
        <v>327</v>
      </c>
      <c r="E265" t="s">
        <v>257</v>
      </c>
      <c r="F265" s="3">
        <v>824</v>
      </c>
      <c r="G265" s="2" t="s">
        <v>264</v>
      </c>
    </row>
    <row r="266" spans="1:7" ht="12.75">
      <c r="A266" s="11">
        <v>0.6624035019148309</v>
      </c>
      <c r="B266" s="11">
        <v>0.9720252675003223</v>
      </c>
      <c r="C266">
        <v>0.20801850906172814</v>
      </c>
      <c r="D266">
        <v>640</v>
      </c>
      <c r="E266" t="s">
        <v>257</v>
      </c>
      <c r="F266" s="3">
        <v>844</v>
      </c>
      <c r="G266" s="2" t="s">
        <v>264</v>
      </c>
    </row>
    <row r="267" spans="1:7" ht="12.75">
      <c r="A267" s="11">
        <v>0.6875423614285798</v>
      </c>
      <c r="B267" s="11">
        <v>0.6066099567703249</v>
      </c>
      <c r="C267">
        <v>0.4495407453829733</v>
      </c>
      <c r="D267">
        <v>4896</v>
      </c>
      <c r="E267" t="s">
        <v>257</v>
      </c>
      <c r="F267" s="3" t="s">
        <v>193</v>
      </c>
      <c r="G267" s="2" t="s">
        <v>264</v>
      </c>
    </row>
    <row r="268" spans="1:7" ht="12.75">
      <c r="A268" s="11">
        <v>1.5689350224233054</v>
      </c>
      <c r="B268" s="11">
        <v>0.9917543792985523</v>
      </c>
      <c r="C268">
        <v>0.631262018014371</v>
      </c>
      <c r="D268">
        <v>476</v>
      </c>
      <c r="E268" t="s">
        <v>257</v>
      </c>
      <c r="F268" s="3" t="s">
        <v>510</v>
      </c>
      <c r="G268" s="2" t="s">
        <v>534</v>
      </c>
    </row>
    <row r="269" spans="1:7" ht="12.75">
      <c r="A269" s="11">
        <v>1.6976599820321954</v>
      </c>
      <c r="B269" s="11">
        <v>0.8419454900143125</v>
      </c>
      <c r="C269">
        <v>0.6326129935275635</v>
      </c>
      <c r="D269">
        <v>336</v>
      </c>
      <c r="E269" t="s">
        <v>257</v>
      </c>
      <c r="F269" s="3" t="s">
        <v>528</v>
      </c>
      <c r="G269" s="2" t="s">
        <v>534</v>
      </c>
    </row>
    <row r="270" spans="1:7" ht="12.75">
      <c r="A270" s="11">
        <v>1.8145771265298618</v>
      </c>
      <c r="B270" s="11">
        <v>0.9438450513575922</v>
      </c>
      <c r="C270">
        <v>0.535375556833495</v>
      </c>
      <c r="D270">
        <v>230</v>
      </c>
      <c r="E270" t="s">
        <v>257</v>
      </c>
      <c r="F270" s="3" t="s">
        <v>503</v>
      </c>
      <c r="G270" s="2" t="s">
        <v>534</v>
      </c>
    </row>
    <row r="271" spans="1:7" ht="12.75">
      <c r="A271" s="11">
        <v>1.8725223361279568</v>
      </c>
      <c r="B271" s="11">
        <v>0.9632543538575764</v>
      </c>
      <c r="C271">
        <v>0.15598167645941902</v>
      </c>
      <c r="D271">
        <v>600</v>
      </c>
      <c r="E271" t="s">
        <v>257</v>
      </c>
      <c r="F271" s="3" t="s">
        <v>498</v>
      </c>
      <c r="G271" s="2" t="s">
        <v>534</v>
      </c>
    </row>
    <row r="272" spans="1:7" ht="12.75">
      <c r="A272" s="11">
        <v>2.061574240653895</v>
      </c>
      <c r="B272" s="11">
        <v>0.983037141385877</v>
      </c>
      <c r="C272">
        <v>0.03926941292621156</v>
      </c>
      <c r="D272">
        <v>316</v>
      </c>
      <c r="E272" t="s">
        <v>257</v>
      </c>
      <c r="F272" s="3">
        <v>830</v>
      </c>
      <c r="G272" s="2" t="s">
        <v>264</v>
      </c>
    </row>
    <row r="273" spans="1:7" ht="12.75">
      <c r="A273" s="11">
        <v>2.207021691066794</v>
      </c>
      <c r="B273" s="11">
        <v>0.9291712556871689</v>
      </c>
      <c r="C273">
        <v>0.012245098279796814</v>
      </c>
      <c r="D273">
        <v>505</v>
      </c>
      <c r="E273" t="s">
        <v>257</v>
      </c>
      <c r="F273" s="3">
        <v>2642</v>
      </c>
      <c r="G273" s="2" t="s">
        <v>264</v>
      </c>
    </row>
    <row r="274" spans="1:7" ht="12.75">
      <c r="A274" s="11">
        <v>2.5296152580369315</v>
      </c>
      <c r="B274" s="11">
        <v>0.8419454900143125</v>
      </c>
      <c r="C274">
        <v>0.6394555467045336</v>
      </c>
      <c r="D274">
        <v>336</v>
      </c>
      <c r="E274" t="s">
        <v>257</v>
      </c>
      <c r="F274" s="3">
        <v>283</v>
      </c>
      <c r="G274" s="2" t="s">
        <v>264</v>
      </c>
    </row>
    <row r="275" spans="1:7" ht="12.75">
      <c r="A275" s="11">
        <v>2.53382483470393</v>
      </c>
      <c r="B275" s="11">
        <v>0.9473409120606298</v>
      </c>
      <c r="C275">
        <v>0.014176539106224609</v>
      </c>
      <c r="D275">
        <v>701</v>
      </c>
      <c r="E275" t="s">
        <v>257</v>
      </c>
      <c r="F275" s="3" t="s">
        <v>190</v>
      </c>
      <c r="G275" s="2" t="s">
        <v>264</v>
      </c>
    </row>
    <row r="276" spans="1:7" ht="12.75">
      <c r="A276" s="11">
        <v>2.809197576458288</v>
      </c>
      <c r="B276" s="11">
        <v>0.9390988968286522</v>
      </c>
      <c r="C276">
        <v>0.29549107520514334</v>
      </c>
      <c r="D276">
        <v>415</v>
      </c>
      <c r="E276" t="s">
        <v>257</v>
      </c>
      <c r="F276" s="3" t="s">
        <v>195</v>
      </c>
      <c r="G276" s="2" t="s">
        <v>264</v>
      </c>
    </row>
    <row r="277" spans="1:7" ht="12.75">
      <c r="A277" s="11">
        <v>2.8126255524967316</v>
      </c>
      <c r="B277" s="11">
        <v>0.9673139184710611</v>
      </c>
      <c r="C277">
        <v>0.21851736002502345</v>
      </c>
      <c r="D277">
        <v>1610</v>
      </c>
      <c r="E277" t="s">
        <v>257</v>
      </c>
      <c r="F277" s="3">
        <v>2526</v>
      </c>
      <c r="G277" s="2" t="s">
        <v>264</v>
      </c>
    </row>
    <row r="278" spans="1:7" ht="12.75">
      <c r="A278" s="11">
        <v>3.2820924553373043</v>
      </c>
      <c r="B278" s="11">
        <v>0.9598167340758821</v>
      </c>
      <c r="C278">
        <v>0.015726937501969806</v>
      </c>
      <c r="D278">
        <v>730</v>
      </c>
      <c r="E278" t="s">
        <v>257</v>
      </c>
      <c r="G278" s="2" t="s">
        <v>264</v>
      </c>
    </row>
    <row r="279" spans="1:7" ht="12.75">
      <c r="A279" s="11">
        <v>-1.926114989679343</v>
      </c>
      <c r="B279" s="11">
        <v>0.9305977325504903</v>
      </c>
      <c r="C279">
        <v>0.32041609143737754</v>
      </c>
      <c r="D279">
        <v>1965</v>
      </c>
      <c r="E279" t="s">
        <v>258</v>
      </c>
      <c r="F279" s="3">
        <v>662</v>
      </c>
      <c r="G279" s="2" t="s">
        <v>264</v>
      </c>
    </row>
    <row r="280" spans="1:7" ht="12.75">
      <c r="A280" s="11">
        <v>-1.3933355730357961</v>
      </c>
      <c r="B280" s="11">
        <v>0.8851898579626389</v>
      </c>
      <c r="C280">
        <v>0.33536073120736576</v>
      </c>
      <c r="D280">
        <v>1683</v>
      </c>
      <c r="E280" t="s">
        <v>258</v>
      </c>
      <c r="F280" s="3" t="s">
        <v>201</v>
      </c>
      <c r="G280" s="2" t="s">
        <v>264</v>
      </c>
    </row>
    <row r="281" spans="1:7" ht="12.75">
      <c r="A281" s="11">
        <v>-0.7630282469552979</v>
      </c>
      <c r="B281" s="11">
        <v>0.9237558736201578</v>
      </c>
      <c r="C281">
        <v>0.28263147461131094</v>
      </c>
      <c r="D281">
        <v>1683</v>
      </c>
      <c r="E281" t="s">
        <v>258</v>
      </c>
      <c r="F281" s="3" t="s">
        <v>200</v>
      </c>
      <c r="G281" s="2" t="s">
        <v>264</v>
      </c>
    </row>
    <row r="282" spans="1:7" ht="12.75">
      <c r="A282" s="11">
        <v>0.8589861157253369</v>
      </c>
      <c r="B282" s="11">
        <v>1</v>
      </c>
      <c r="C282">
        <v>0.062016467298430945</v>
      </c>
      <c r="D282">
        <v>746</v>
      </c>
      <c r="E282" t="s">
        <v>258</v>
      </c>
      <c r="F282" s="3">
        <v>466</v>
      </c>
      <c r="G282" s="2" t="s">
        <v>264</v>
      </c>
    </row>
    <row r="283" spans="1:7" ht="12.75">
      <c r="A283" s="11">
        <v>2.4071862831745117</v>
      </c>
      <c r="B283" s="11">
        <v>0.811163600198906</v>
      </c>
      <c r="C283">
        <v>0.563728795029245</v>
      </c>
      <c r="D283">
        <v>1250</v>
      </c>
      <c r="E283" t="s">
        <v>258</v>
      </c>
      <c r="G283" s="2" t="s">
        <v>264</v>
      </c>
    </row>
    <row r="284" spans="1:7" ht="12.75">
      <c r="A284" s="11">
        <v>2.9656566772430963</v>
      </c>
      <c r="B284" s="11">
        <v>0.8667615221350745</v>
      </c>
      <c r="C284">
        <v>0.4084885490301827</v>
      </c>
      <c r="D284">
        <v>1188</v>
      </c>
      <c r="E284" t="s">
        <v>258</v>
      </c>
      <c r="F284" s="3" t="s">
        <v>202</v>
      </c>
      <c r="G284" s="2" t="s">
        <v>264</v>
      </c>
    </row>
    <row r="285" spans="1:7" ht="12.75">
      <c r="A285" s="11">
        <v>-1.1499934050636378</v>
      </c>
      <c r="B285" s="11">
        <v>0.7664023312725626</v>
      </c>
      <c r="C285">
        <v>0.7195670776154407</v>
      </c>
      <c r="D285">
        <v>870</v>
      </c>
      <c r="E285" t="s">
        <v>259</v>
      </c>
      <c r="F285" s="3" t="s">
        <v>204</v>
      </c>
      <c r="G285" s="2" t="s">
        <v>264</v>
      </c>
    </row>
    <row r="286" spans="1:7" ht="12.75">
      <c r="A286" s="11">
        <v>-0.8018597819471025</v>
      </c>
      <c r="B286" s="11">
        <v>0.22921993013134526</v>
      </c>
      <c r="C286">
        <v>0.5029708222811671</v>
      </c>
      <c r="D286">
        <v>1367</v>
      </c>
      <c r="E286" t="s">
        <v>259</v>
      </c>
      <c r="F286" s="3" t="s">
        <v>205</v>
      </c>
      <c r="G286" s="2" t="s">
        <v>264</v>
      </c>
    </row>
    <row r="287" spans="1:7" ht="12.75">
      <c r="A287" s="11">
        <v>-0.6387521835195067</v>
      </c>
      <c r="B287" s="11">
        <v>0.7740971091476924</v>
      </c>
      <c r="C287">
        <v>0.49747615199756534</v>
      </c>
      <c r="D287">
        <v>1367</v>
      </c>
      <c r="E287" t="s">
        <v>259</v>
      </c>
      <c r="F287" s="3" t="s">
        <v>206</v>
      </c>
      <c r="G287" s="2" t="s">
        <v>264</v>
      </c>
    </row>
    <row r="288" spans="1:7" ht="12.75">
      <c r="A288" s="11">
        <v>-0.26629935267698823</v>
      </c>
      <c r="B288" s="11">
        <v>0.7626120250767872</v>
      </c>
      <c r="C288">
        <v>0.7497445759961536</v>
      </c>
      <c r="D288">
        <v>870</v>
      </c>
      <c r="E288" t="s">
        <v>259</v>
      </c>
      <c r="F288" s="3" t="s">
        <v>203</v>
      </c>
      <c r="G288" s="2" t="s">
        <v>264</v>
      </c>
    </row>
    <row r="289" spans="1:7" ht="12.75">
      <c r="A289" s="11">
        <v>0.1317663236806986</v>
      </c>
      <c r="B289" s="11">
        <v>0.9641884102739564</v>
      </c>
      <c r="C289">
        <v>0.1719914097091497</v>
      </c>
      <c r="D289">
        <v>1945</v>
      </c>
      <c r="E289" t="s">
        <v>259</v>
      </c>
      <c r="F289" s="3" t="s">
        <v>208</v>
      </c>
      <c r="G289" s="2" t="s">
        <v>264</v>
      </c>
    </row>
    <row r="290" spans="1:7" ht="12.75">
      <c r="A290" s="11">
        <v>2.745243114844394</v>
      </c>
      <c r="B290" s="11">
        <v>0.6671779141104295</v>
      </c>
      <c r="C290">
        <v>0.48729227346450066</v>
      </c>
      <c r="D290">
        <v>236</v>
      </c>
      <c r="E290" t="s">
        <v>259</v>
      </c>
      <c r="F290" s="3" t="s">
        <v>207</v>
      </c>
      <c r="G290" s="2" t="s">
        <v>264</v>
      </c>
    </row>
    <row r="291" spans="1:7" ht="12.75">
      <c r="A291" s="11">
        <v>0.6086747175684739</v>
      </c>
      <c r="B291" s="11">
        <v>1</v>
      </c>
      <c r="C291">
        <v>0.506701868399675</v>
      </c>
      <c r="D291">
        <v>1220</v>
      </c>
      <c r="E291" t="s">
        <v>260</v>
      </c>
      <c r="F291" s="3" t="s">
        <v>210</v>
      </c>
      <c r="G291" s="2" t="s">
        <v>264</v>
      </c>
    </row>
    <row r="292" spans="1:7" ht="12.75">
      <c r="A292" s="11">
        <v>-4.406996538786236</v>
      </c>
      <c r="B292" s="11">
        <v>0.9757024519335328</v>
      </c>
      <c r="C292">
        <v>0.18858209131492545</v>
      </c>
      <c r="D292">
        <v>7</v>
      </c>
      <c r="E292" t="s">
        <v>261</v>
      </c>
      <c r="F292" s="3" t="s">
        <v>215</v>
      </c>
      <c r="G292" s="2" t="s">
        <v>264</v>
      </c>
    </row>
    <row r="293" spans="1:7" ht="12.75">
      <c r="A293" s="11">
        <v>-3.0309420303993035</v>
      </c>
      <c r="B293" s="11">
        <v>0.9685930907026197</v>
      </c>
      <c r="C293">
        <v>0.29549107520514334</v>
      </c>
      <c r="D293">
        <v>69</v>
      </c>
      <c r="E293" t="s">
        <v>261</v>
      </c>
      <c r="F293" s="3" t="s">
        <v>216</v>
      </c>
      <c r="G293" s="2" t="s">
        <v>264</v>
      </c>
    </row>
    <row r="294" spans="1:7" ht="12.75">
      <c r="A294" s="11">
        <v>-2.9694462370141306</v>
      </c>
      <c r="B294" s="11">
        <v>0.9706253802545791</v>
      </c>
      <c r="C294">
        <v>0.23183930035528832</v>
      </c>
      <c r="D294">
        <v>69</v>
      </c>
      <c r="E294" t="s">
        <v>261</v>
      </c>
      <c r="F294" s="3" t="s">
        <v>213</v>
      </c>
      <c r="G294" s="2" t="s">
        <v>264</v>
      </c>
    </row>
    <row r="295" spans="1:7" ht="12.75">
      <c r="A295" s="11">
        <v>-2.543576334502069</v>
      </c>
      <c r="B295" s="11">
        <v>0.9681253087985898</v>
      </c>
      <c r="C295">
        <v>0.3013891685121804</v>
      </c>
      <c r="D295">
        <v>8</v>
      </c>
      <c r="E295" t="s">
        <v>261</v>
      </c>
      <c r="F295" s="3" t="s">
        <v>219</v>
      </c>
      <c r="G295" s="2" t="s">
        <v>264</v>
      </c>
    </row>
    <row r="296" spans="1:7" ht="12.75">
      <c r="A296" s="11">
        <v>-1.578438086181186</v>
      </c>
      <c r="B296" s="11">
        <v>0.958781200013175</v>
      </c>
      <c r="C296">
        <v>0.572316277795847</v>
      </c>
      <c r="D296">
        <v>10</v>
      </c>
      <c r="E296" t="s">
        <v>261</v>
      </c>
      <c r="F296" s="3">
        <v>1250</v>
      </c>
      <c r="G296" s="2" t="s">
        <v>264</v>
      </c>
    </row>
    <row r="297" spans="1:7" ht="12.75">
      <c r="A297" s="11">
        <v>-1.4477742316844444</v>
      </c>
      <c r="B297" s="11">
        <v>0.9536179937850413</v>
      </c>
      <c r="C297">
        <v>0.3041307040481293</v>
      </c>
      <c r="D297">
        <v>8</v>
      </c>
      <c r="E297" t="s">
        <v>261</v>
      </c>
      <c r="F297" s="3">
        <v>1502</v>
      </c>
      <c r="G297" s="2" t="s">
        <v>264</v>
      </c>
    </row>
    <row r="298" spans="1:7" ht="12.75">
      <c r="A298" s="11">
        <v>-1.3545849153949847</v>
      </c>
      <c r="B298" s="11">
        <v>0.980916107995481</v>
      </c>
      <c r="C298">
        <v>0.2014615042997295</v>
      </c>
      <c r="D298">
        <v>7</v>
      </c>
      <c r="E298" t="s">
        <v>261</v>
      </c>
      <c r="F298" s="3" t="s">
        <v>211</v>
      </c>
      <c r="G298" s="2" t="s">
        <v>264</v>
      </c>
    </row>
    <row r="299" spans="1:7" ht="12.75">
      <c r="A299" s="11">
        <v>-1.3353780239056285</v>
      </c>
      <c r="B299" s="11">
        <v>0.6913840685459983</v>
      </c>
      <c r="C299">
        <v>0.5228210333311505</v>
      </c>
      <c r="D299">
        <v>10</v>
      </c>
      <c r="E299" t="s">
        <v>261</v>
      </c>
      <c r="F299" s="3">
        <v>2425</v>
      </c>
      <c r="G299" s="2" t="s">
        <v>264</v>
      </c>
    </row>
    <row r="300" spans="1:7" ht="12.75">
      <c r="A300" s="11">
        <v>-0.9975975068516912</v>
      </c>
      <c r="B300" s="11">
        <v>0.9607699902736865</v>
      </c>
      <c r="C300">
        <v>0.25281823939202025</v>
      </c>
      <c r="D300">
        <v>7</v>
      </c>
      <c r="E300" t="s">
        <v>261</v>
      </c>
      <c r="F300" s="3" t="s">
        <v>228</v>
      </c>
      <c r="G300" s="2" t="s">
        <v>264</v>
      </c>
    </row>
    <row r="301" spans="1:7" ht="12.75">
      <c r="A301" s="11">
        <v>-0.9927139734684025</v>
      </c>
      <c r="B301" s="11">
        <v>0.9585579762307003</v>
      </c>
      <c r="C301">
        <v>0.2205450319521212</v>
      </c>
      <c r="D301">
        <v>6</v>
      </c>
      <c r="E301" t="s">
        <v>261</v>
      </c>
      <c r="F301" s="3">
        <v>2400</v>
      </c>
      <c r="G301" s="2" t="s">
        <v>264</v>
      </c>
    </row>
    <row r="302" spans="1:7" ht="12.75">
      <c r="A302" s="11">
        <v>-0.9825132216592666</v>
      </c>
      <c r="B302" s="11">
        <v>0.9771457989174985</v>
      </c>
      <c r="C302">
        <v>0.16088989198774784</v>
      </c>
      <c r="D302">
        <v>12</v>
      </c>
      <c r="E302" t="s">
        <v>261</v>
      </c>
      <c r="F302" s="3" t="s">
        <v>231</v>
      </c>
      <c r="G302" s="2" t="s">
        <v>264</v>
      </c>
    </row>
    <row r="303" spans="1:7" ht="12.75">
      <c r="A303" s="11">
        <v>-0.9624121208167002</v>
      </c>
      <c r="B303" s="11">
        <v>0.9696432112676923</v>
      </c>
      <c r="C303">
        <v>0.2678376427474134</v>
      </c>
      <c r="D303">
        <v>8</v>
      </c>
      <c r="E303" t="s">
        <v>261</v>
      </c>
      <c r="F303" s="3">
        <v>2499</v>
      </c>
      <c r="G303" s="2" t="s">
        <v>264</v>
      </c>
    </row>
    <row r="304" spans="1:7" ht="12.75">
      <c r="A304" s="11">
        <v>-0.8757322991358639</v>
      </c>
      <c r="B304" s="11">
        <v>0.9642667139563753</v>
      </c>
      <c r="C304">
        <v>0.20432397019081155</v>
      </c>
      <c r="D304">
        <v>13</v>
      </c>
      <c r="E304" t="s">
        <v>261</v>
      </c>
      <c r="F304" s="3" t="s">
        <v>232</v>
      </c>
      <c r="G304" s="2" t="s">
        <v>264</v>
      </c>
    </row>
    <row r="305" spans="1:7" ht="12.75">
      <c r="A305" s="11">
        <v>-0.8705149647762274</v>
      </c>
      <c r="B305" s="11">
        <v>0.8594489562054706</v>
      </c>
      <c r="C305">
        <v>0.40592156146204345</v>
      </c>
      <c r="D305">
        <v>28</v>
      </c>
      <c r="E305" t="s">
        <v>261</v>
      </c>
      <c r="F305" s="3">
        <v>2043</v>
      </c>
      <c r="G305" s="2" t="s">
        <v>264</v>
      </c>
    </row>
    <row r="306" spans="1:7" ht="12.75">
      <c r="A306" s="11">
        <v>-0.552573432249423</v>
      </c>
      <c r="B306" s="11">
        <v>0.9768768752246396</v>
      </c>
      <c r="C306">
        <v>0.26724916221633943</v>
      </c>
      <c r="D306">
        <v>8</v>
      </c>
      <c r="E306" t="s">
        <v>261</v>
      </c>
      <c r="F306" s="3" t="s">
        <v>220</v>
      </c>
      <c r="G306" s="2" t="s">
        <v>264</v>
      </c>
    </row>
    <row r="307" spans="1:7" ht="12.75">
      <c r="A307" s="11">
        <v>-0.49865404754427634</v>
      </c>
      <c r="B307" s="11">
        <v>0.9702860732968722</v>
      </c>
      <c r="C307">
        <v>0.3928790132096929</v>
      </c>
      <c r="D307">
        <v>10</v>
      </c>
      <c r="E307" t="s">
        <v>261</v>
      </c>
      <c r="F307" s="3">
        <v>1127</v>
      </c>
      <c r="G307" s="2" t="s">
        <v>264</v>
      </c>
    </row>
    <row r="308" spans="1:7" ht="12.75">
      <c r="A308" s="11">
        <v>-0.3070467804825437</v>
      </c>
      <c r="B308" s="11">
        <v>0.9740841369838473</v>
      </c>
      <c r="C308">
        <v>0.20763391316702864</v>
      </c>
      <c r="D308">
        <v>15</v>
      </c>
      <c r="E308" t="s">
        <v>261</v>
      </c>
      <c r="F308" s="3">
        <v>1485</v>
      </c>
      <c r="G308" s="2" t="s">
        <v>264</v>
      </c>
    </row>
    <row r="309" spans="1:7" ht="12.75">
      <c r="A309" s="11">
        <v>-0.28184220269814764</v>
      </c>
      <c r="B309" s="11">
        <v>0.9704981123393397</v>
      </c>
      <c r="C309">
        <v>0.23975169603905214</v>
      </c>
      <c r="D309">
        <v>7</v>
      </c>
      <c r="E309" t="s">
        <v>261</v>
      </c>
      <c r="F309" s="3" t="s">
        <v>225</v>
      </c>
      <c r="G309" s="2" t="s">
        <v>264</v>
      </c>
    </row>
    <row r="310" spans="1:7" ht="12.75">
      <c r="A310" s="11">
        <v>-0.2583958196454584</v>
      </c>
      <c r="B310" s="11">
        <v>0.9876643290122213</v>
      </c>
      <c r="C310">
        <v>0.2036007548324578</v>
      </c>
      <c r="D310">
        <v>9</v>
      </c>
      <c r="E310" t="s">
        <v>261</v>
      </c>
      <c r="F310" s="3">
        <v>1122</v>
      </c>
      <c r="G310" s="2" t="s">
        <v>264</v>
      </c>
    </row>
    <row r="311" spans="1:7" ht="12.75">
      <c r="A311" s="11">
        <v>-0.12431811806824543</v>
      </c>
      <c r="B311" s="11">
        <v>0.9582616157780266</v>
      </c>
      <c r="C311">
        <v>0.2469732734333359</v>
      </c>
      <c r="D311">
        <v>8</v>
      </c>
      <c r="E311" t="s">
        <v>261</v>
      </c>
      <c r="F311" s="3">
        <v>2413</v>
      </c>
      <c r="G311" s="2" t="s">
        <v>264</v>
      </c>
    </row>
    <row r="312" spans="1:7" ht="12.75">
      <c r="A312" s="11">
        <v>-0.10516233834314274</v>
      </c>
      <c r="B312" s="11">
        <v>0.968998867496496</v>
      </c>
      <c r="C312">
        <v>0.17335847932899895</v>
      </c>
      <c r="D312">
        <v>16</v>
      </c>
      <c r="E312" t="s">
        <v>261</v>
      </c>
      <c r="G312" s="2" t="s">
        <v>264</v>
      </c>
    </row>
    <row r="313" spans="1:7" ht="12.75">
      <c r="A313" s="11">
        <v>0.09760474379302214</v>
      </c>
      <c r="B313" s="11">
        <v>0.8920173673389037</v>
      </c>
      <c r="C313">
        <v>0.42064901583664116</v>
      </c>
      <c r="D313">
        <v>7</v>
      </c>
      <c r="E313" t="s">
        <v>261</v>
      </c>
      <c r="F313" s="3">
        <v>2044</v>
      </c>
      <c r="G313" s="2" t="s">
        <v>264</v>
      </c>
    </row>
    <row r="314" spans="1:7" ht="12.75">
      <c r="A314" s="11">
        <v>0.16518293046189328</v>
      </c>
      <c r="B314" s="11">
        <v>0.9775676319491575</v>
      </c>
      <c r="C314">
        <v>0.24512280701754385</v>
      </c>
      <c r="D314">
        <v>7</v>
      </c>
      <c r="E314" t="s">
        <v>261</v>
      </c>
      <c r="F314" s="3" t="s">
        <v>217</v>
      </c>
      <c r="G314" s="2" t="s">
        <v>264</v>
      </c>
    </row>
    <row r="315" spans="1:7" ht="12.75">
      <c r="A315" s="11">
        <v>0.2426060474137523</v>
      </c>
      <c r="B315" s="11">
        <v>0.9621179866298776</v>
      </c>
      <c r="C315">
        <v>0.18898038239717802</v>
      </c>
      <c r="D315">
        <v>9</v>
      </c>
      <c r="E315" t="s">
        <v>261</v>
      </c>
      <c r="F315" s="3">
        <v>2325</v>
      </c>
      <c r="G315" s="2" t="s">
        <v>264</v>
      </c>
    </row>
    <row r="316" spans="1:7" ht="12.75">
      <c r="A316" s="11">
        <v>0.26481596675550023</v>
      </c>
      <c r="B316" s="11">
        <v>0.9735617827762653</v>
      </c>
      <c r="C316">
        <v>0.3041307040481293</v>
      </c>
      <c r="D316">
        <v>8</v>
      </c>
      <c r="E316" t="s">
        <v>261</v>
      </c>
      <c r="F316" s="3" t="s">
        <v>221</v>
      </c>
      <c r="G316" s="2" t="s">
        <v>264</v>
      </c>
    </row>
    <row r="317" spans="1:7" ht="12.75">
      <c r="A317" s="11">
        <v>0.2659433456198465</v>
      </c>
      <c r="B317" s="11">
        <v>0.8676115165309618</v>
      </c>
      <c r="C317">
        <v>0.33250773215318463</v>
      </c>
      <c r="D317">
        <v>15</v>
      </c>
      <c r="E317" t="s">
        <v>261</v>
      </c>
      <c r="F317" s="3">
        <v>592</v>
      </c>
      <c r="G317" s="2" t="s">
        <v>264</v>
      </c>
    </row>
    <row r="318" spans="1:7" ht="12.75">
      <c r="A318" s="11">
        <v>0.3434113056714106</v>
      </c>
      <c r="B318" s="11">
        <v>0.973524606673679</v>
      </c>
      <c r="C318">
        <v>0.24303892985765735</v>
      </c>
      <c r="D318">
        <v>7</v>
      </c>
      <c r="E318" t="s">
        <v>261</v>
      </c>
      <c r="F318" s="3" t="s">
        <v>226</v>
      </c>
      <c r="G318" s="2" t="s">
        <v>264</v>
      </c>
    </row>
    <row r="319" spans="1:7" ht="12.75">
      <c r="A319" s="11">
        <v>0.35262764361660015</v>
      </c>
      <c r="B319" s="11">
        <v>0.9546019127150048</v>
      </c>
      <c r="C319">
        <v>0.3304073100134319</v>
      </c>
      <c r="D319">
        <v>260</v>
      </c>
      <c r="E319" t="s">
        <v>261</v>
      </c>
      <c r="F319" s="3">
        <v>1198</v>
      </c>
      <c r="G319" s="2" t="s">
        <v>264</v>
      </c>
    </row>
    <row r="320" spans="1:7" ht="12.75">
      <c r="A320" s="11">
        <v>0.37852012150103337</v>
      </c>
      <c r="B320" s="11">
        <v>0.9512957303913953</v>
      </c>
      <c r="C320">
        <v>0.4522173824071096</v>
      </c>
      <c r="D320">
        <v>18</v>
      </c>
      <c r="E320" t="s">
        <v>261</v>
      </c>
      <c r="F320" s="3">
        <v>1253</v>
      </c>
      <c r="G320" s="2" t="s">
        <v>264</v>
      </c>
    </row>
    <row r="321" spans="1:7" ht="12.75">
      <c r="A321" s="11">
        <v>0.42461941920333746</v>
      </c>
      <c r="B321" s="11">
        <v>0.8757636193196474</v>
      </c>
      <c r="C321">
        <v>0.3915674060925518</v>
      </c>
      <c r="D321">
        <v>50</v>
      </c>
      <c r="E321" t="s">
        <v>261</v>
      </c>
      <c r="F321" s="3">
        <v>2041</v>
      </c>
      <c r="G321" s="2" t="s">
        <v>264</v>
      </c>
    </row>
    <row r="322" spans="1:7" ht="12.75">
      <c r="A322" s="11">
        <v>0.4263052698819459</v>
      </c>
      <c r="B322" s="11">
        <v>0.9665692937600361</v>
      </c>
      <c r="C322">
        <v>0.2405320548730442</v>
      </c>
      <c r="D322">
        <v>7</v>
      </c>
      <c r="E322" t="s">
        <v>261</v>
      </c>
      <c r="F322" s="3" t="s">
        <v>227</v>
      </c>
      <c r="G322" s="2" t="s">
        <v>264</v>
      </c>
    </row>
    <row r="323" spans="1:7" ht="12.75">
      <c r="A323" s="11">
        <v>0.4315177857177516</v>
      </c>
      <c r="B323" s="11">
        <v>0.9809161079954811</v>
      </c>
      <c r="C323">
        <v>0.18346937274799613</v>
      </c>
      <c r="D323">
        <v>4</v>
      </c>
      <c r="E323" t="s">
        <v>261</v>
      </c>
      <c r="F323" s="3">
        <v>1484</v>
      </c>
      <c r="G323" s="2" t="s">
        <v>264</v>
      </c>
    </row>
    <row r="324" spans="1:7" ht="12.75">
      <c r="A324" s="11">
        <v>0.5879256706852367</v>
      </c>
      <c r="B324" s="11">
        <v>0.8653203475603934</v>
      </c>
      <c r="C324">
        <v>0.35535808279406755</v>
      </c>
      <c r="D324">
        <v>58</v>
      </c>
      <c r="E324" t="s">
        <v>261</v>
      </c>
      <c r="F324" s="3" t="s">
        <v>234</v>
      </c>
      <c r="G324" s="2" t="s">
        <v>264</v>
      </c>
    </row>
    <row r="325" spans="1:7" ht="12.75">
      <c r="A325" s="11">
        <v>0.6090790015053335</v>
      </c>
      <c r="B325" s="11">
        <v>0.9789145188213195</v>
      </c>
      <c r="C325">
        <v>0.20686602951227437</v>
      </c>
      <c r="D325">
        <v>7</v>
      </c>
      <c r="E325" t="s">
        <v>261</v>
      </c>
      <c r="F325" s="3" t="s">
        <v>218</v>
      </c>
      <c r="G325" s="2" t="s">
        <v>264</v>
      </c>
    </row>
    <row r="326" spans="1:7" ht="12.75">
      <c r="A326" s="11">
        <v>0.6622390381866499</v>
      </c>
      <c r="B326" s="11">
        <v>0.7825148407987048</v>
      </c>
      <c r="C326">
        <v>0.9557607509617163</v>
      </c>
      <c r="D326">
        <v>73</v>
      </c>
      <c r="E326" t="s">
        <v>261</v>
      </c>
      <c r="F326" s="3">
        <v>2758</v>
      </c>
      <c r="G326" s="2" t="s">
        <v>264</v>
      </c>
    </row>
    <row r="327" spans="1:7" ht="12.75">
      <c r="A327" s="11">
        <v>0.840770448377712</v>
      </c>
      <c r="B327" s="11">
        <v>0.8080932296518016</v>
      </c>
      <c r="C327">
        <v>0.6894895448145175</v>
      </c>
      <c r="D327">
        <v>120</v>
      </c>
      <c r="E327" t="s">
        <v>261</v>
      </c>
      <c r="F327" s="3">
        <v>2766</v>
      </c>
      <c r="G327" s="2" t="s">
        <v>264</v>
      </c>
    </row>
    <row r="328" spans="1:7" ht="12.75">
      <c r="A328" s="11">
        <v>1.0031604914795715</v>
      </c>
      <c r="B328" s="11">
        <v>0.8641447645649478</v>
      </c>
      <c r="C328">
        <v>0.9774981559187578</v>
      </c>
      <c r="D328">
        <v>81</v>
      </c>
      <c r="E328" t="s">
        <v>261</v>
      </c>
      <c r="F328" s="3" t="s">
        <v>223</v>
      </c>
      <c r="G328" s="2" t="s">
        <v>264</v>
      </c>
    </row>
    <row r="329" spans="1:7" ht="12.75">
      <c r="A329" s="11">
        <v>1.0447329287406248</v>
      </c>
      <c r="B329" s="11">
        <v>0.7892461871778179</v>
      </c>
      <c r="C329">
        <v>0.9856391464001927</v>
      </c>
      <c r="D329">
        <v>67</v>
      </c>
      <c r="E329" t="s">
        <v>261</v>
      </c>
      <c r="F329" s="3">
        <v>2756</v>
      </c>
      <c r="G329" s="2" t="s">
        <v>264</v>
      </c>
    </row>
    <row r="330" spans="1:7" ht="12.75">
      <c r="A330" s="11">
        <v>1.1103387478441158</v>
      </c>
      <c r="B330" s="11">
        <v>0.8604915681717027</v>
      </c>
      <c r="C330">
        <v>0.7354645253100224</v>
      </c>
      <c r="D330">
        <v>78</v>
      </c>
      <c r="E330" t="s">
        <v>261</v>
      </c>
      <c r="F330" s="3">
        <v>2771</v>
      </c>
      <c r="G330" s="2" t="s">
        <v>264</v>
      </c>
    </row>
    <row r="331" spans="1:7" ht="12.75">
      <c r="A331" s="11">
        <v>1.4840109678228928</v>
      </c>
      <c r="B331" s="11">
        <v>0.9718248334033346</v>
      </c>
      <c r="C331">
        <v>0.242174229555933</v>
      </c>
      <c r="D331">
        <v>69</v>
      </c>
      <c r="E331" t="s">
        <v>261</v>
      </c>
      <c r="F331" s="3" t="s">
        <v>212</v>
      </c>
      <c r="G331" s="2" t="s">
        <v>264</v>
      </c>
    </row>
    <row r="332" spans="1:7" ht="12.75">
      <c r="A332" s="11">
        <v>1.7442394614532786</v>
      </c>
      <c r="B332" s="11">
        <v>0.969515802668583</v>
      </c>
      <c r="C332">
        <v>0.25978033140752965</v>
      </c>
      <c r="D332">
        <v>7</v>
      </c>
      <c r="E332" t="s">
        <v>261</v>
      </c>
      <c r="F332" s="3" t="s">
        <v>229</v>
      </c>
      <c r="G332" s="2" t="s">
        <v>264</v>
      </c>
    </row>
    <row r="333" spans="1:7" ht="12.75">
      <c r="A333" s="11">
        <v>1.7993305963666237</v>
      </c>
      <c r="B333" s="11">
        <v>0.9727940532093189</v>
      </c>
      <c r="C333">
        <v>0.3178864600207495</v>
      </c>
      <c r="D333">
        <v>8</v>
      </c>
      <c r="E333" t="s">
        <v>261</v>
      </c>
      <c r="F333" s="3" t="s">
        <v>222</v>
      </c>
      <c r="G333" s="2" t="s">
        <v>264</v>
      </c>
    </row>
    <row r="334" spans="1:7" ht="12.75">
      <c r="A334" s="11">
        <v>1.970466450477252</v>
      </c>
      <c r="B334" s="11">
        <v>0.8805369695943085</v>
      </c>
      <c r="C334">
        <v>0.35385524096194565</v>
      </c>
      <c r="D334">
        <v>8</v>
      </c>
      <c r="E334" t="s">
        <v>261</v>
      </c>
      <c r="F334" s="3">
        <v>2045</v>
      </c>
      <c r="G334" s="2" t="s">
        <v>264</v>
      </c>
    </row>
    <row r="335" spans="1:7" ht="12.75">
      <c r="A335" s="11">
        <v>2.3847991849824597</v>
      </c>
      <c r="B335" s="11">
        <v>0.977091143511104</v>
      </c>
      <c r="C335">
        <v>0.38265697371246277</v>
      </c>
      <c r="D335">
        <v>8</v>
      </c>
      <c r="E335" t="s">
        <v>261</v>
      </c>
      <c r="F335" s="3">
        <v>1391</v>
      </c>
      <c r="G335" s="2" t="s">
        <v>264</v>
      </c>
    </row>
    <row r="336" spans="1:7" ht="12.75">
      <c r="A336" s="11">
        <v>3.076661503332222</v>
      </c>
      <c r="B336" s="11">
        <v>0.8992687451019453</v>
      </c>
      <c r="C336">
        <v>0.6150622457783803</v>
      </c>
      <c r="D336">
        <v>12</v>
      </c>
      <c r="E336" t="s">
        <v>261</v>
      </c>
      <c r="F336" s="3">
        <v>1130</v>
      </c>
      <c r="G336" s="2" t="s">
        <v>264</v>
      </c>
    </row>
    <row r="337" spans="1:7" ht="12.75">
      <c r="A337" s="11">
        <v>3.112385903653462</v>
      </c>
      <c r="B337" s="11">
        <v>0.9766652053123971</v>
      </c>
      <c r="C337">
        <v>0.23052758015337707</v>
      </c>
      <c r="D337">
        <v>19</v>
      </c>
      <c r="E337" t="s">
        <v>261</v>
      </c>
      <c r="F337" s="3">
        <v>1408</v>
      </c>
      <c r="G337" s="2" t="s">
        <v>264</v>
      </c>
    </row>
    <row r="338" spans="1:7" ht="12.75">
      <c r="A338" s="11">
        <v>3.28673511839508</v>
      </c>
      <c r="B338" s="11">
        <v>0.8788833130870272</v>
      </c>
      <c r="C338">
        <v>0.3080100659987655</v>
      </c>
      <c r="D338">
        <v>215</v>
      </c>
      <c r="E338" t="s">
        <v>261</v>
      </c>
      <c r="F338" s="3" t="s">
        <v>224</v>
      </c>
      <c r="G338" s="2" t="s">
        <v>264</v>
      </c>
    </row>
    <row r="339" spans="1:7" ht="12.75">
      <c r="A339" s="11">
        <v>3.300584578169124</v>
      </c>
      <c r="B339" s="11">
        <v>1</v>
      </c>
      <c r="C339">
        <v>0.20036312215219707</v>
      </c>
      <c r="D339">
        <v>9</v>
      </c>
      <c r="E339" t="s">
        <v>261</v>
      </c>
      <c r="F339" s="3">
        <v>1506</v>
      </c>
      <c r="G339" s="2" t="s">
        <v>264</v>
      </c>
    </row>
    <row r="340" spans="1:14" ht="12.75">
      <c r="A340" s="11">
        <v>4.838954468906513</v>
      </c>
      <c r="B340" s="11">
        <v>0.9330108904891872</v>
      </c>
      <c r="C340">
        <v>0.43931970957150396</v>
      </c>
      <c r="D340">
        <v>90</v>
      </c>
      <c r="E340" t="s">
        <v>261</v>
      </c>
      <c r="F340" s="3" t="s">
        <v>235</v>
      </c>
      <c r="G340" s="2" t="s">
        <v>264</v>
      </c>
      <c r="I340" s="11"/>
      <c r="J340" s="11"/>
      <c r="L340">
        <v>125</v>
      </c>
      <c r="M340" t="s">
        <v>65</v>
      </c>
      <c r="N340" s="3" t="s">
        <v>45</v>
      </c>
    </row>
    <row r="341" spans="1:14" ht="12.75">
      <c r="A341" s="11">
        <v>-0.19778518201132703</v>
      </c>
      <c r="B341" s="11">
        <v>0.4527798411249</v>
      </c>
      <c r="C341">
        <v>0.9780271803206518</v>
      </c>
      <c r="D341">
        <v>750</v>
      </c>
      <c r="E341" t="s">
        <v>63</v>
      </c>
      <c r="F341" s="3" t="s">
        <v>237</v>
      </c>
      <c r="G341" s="2" t="s">
        <v>264</v>
      </c>
      <c r="I341" s="11"/>
      <c r="J341" s="11"/>
      <c r="L341">
        <v>250</v>
      </c>
      <c r="M341" t="s">
        <v>63</v>
      </c>
      <c r="N341" s="3" t="s">
        <v>50</v>
      </c>
    </row>
    <row r="342" spans="1:14" ht="12.75">
      <c r="A342" s="11">
        <v>1.5068464508187103</v>
      </c>
      <c r="B342" s="11">
        <v>0.79182348166187</v>
      </c>
      <c r="C342">
        <v>0.48495396957220854</v>
      </c>
      <c r="D342">
        <v>80</v>
      </c>
      <c r="E342" t="s">
        <v>63</v>
      </c>
      <c r="F342" s="3">
        <v>2144</v>
      </c>
      <c r="G342" s="2" t="s">
        <v>264</v>
      </c>
      <c r="I342" s="11"/>
      <c r="J342" s="11"/>
      <c r="L342">
        <v>308</v>
      </c>
      <c r="M342" t="s">
        <v>64</v>
      </c>
      <c r="N342" s="3" t="s">
        <v>52</v>
      </c>
    </row>
    <row r="343" spans="1:14" ht="12.75">
      <c r="A343" s="11">
        <v>1.6952495508380523</v>
      </c>
      <c r="B343" s="11">
        <v>0.9654563321384074</v>
      </c>
      <c r="C343">
        <v>0.13571622840292588</v>
      </c>
      <c r="D343">
        <v>317</v>
      </c>
      <c r="E343" t="s">
        <v>63</v>
      </c>
      <c r="F343" s="3" t="s">
        <v>236</v>
      </c>
      <c r="G343" s="2" t="s">
        <v>264</v>
      </c>
      <c r="I343" s="11"/>
      <c r="J343" s="11"/>
      <c r="L343">
        <v>355</v>
      </c>
      <c r="M343" t="s">
        <v>66</v>
      </c>
      <c r="N343" s="3" t="s">
        <v>53</v>
      </c>
    </row>
    <row r="344" spans="1:14" ht="12.75">
      <c r="A344" s="11">
        <v>-0.7027796394187954</v>
      </c>
      <c r="B344" s="11">
        <v>0.9787425784089253</v>
      </c>
      <c r="C344">
        <v>0.06544372751779587</v>
      </c>
      <c r="D344">
        <v>1250</v>
      </c>
      <c r="E344" t="s">
        <v>64</v>
      </c>
      <c r="F344" s="3" t="s">
        <v>70</v>
      </c>
      <c r="G344" s="2" t="s">
        <v>72</v>
      </c>
      <c r="I344" s="11"/>
      <c r="J344" s="11"/>
      <c r="L344">
        <v>167</v>
      </c>
      <c r="M344" t="s">
        <v>64</v>
      </c>
      <c r="N344" s="3" t="s">
        <v>56</v>
      </c>
    </row>
    <row r="345" spans="1:14" ht="12.75">
      <c r="A345" s="11">
        <v>-0.6000364872749383</v>
      </c>
      <c r="B345" s="11">
        <v>0.9849270681189304</v>
      </c>
      <c r="C345">
        <v>0.007003146279249433</v>
      </c>
      <c r="D345">
        <v>547</v>
      </c>
      <c r="E345" t="s">
        <v>64</v>
      </c>
      <c r="F345" s="3" t="s">
        <v>69</v>
      </c>
      <c r="G345" s="2" t="s">
        <v>72</v>
      </c>
      <c r="I345" s="11"/>
      <c r="J345" s="11"/>
      <c r="L345">
        <v>280</v>
      </c>
      <c r="M345" t="s">
        <v>63</v>
      </c>
      <c r="N345" s="3" t="s">
        <v>58</v>
      </c>
    </row>
    <row r="346" spans="1:14" ht="12.75">
      <c r="A346" s="11">
        <v>0.17586631701718033</v>
      </c>
      <c r="B346" s="11">
        <v>0.7887299516355997</v>
      </c>
      <c r="C346">
        <v>0.4889755314367661</v>
      </c>
      <c r="D346">
        <v>148</v>
      </c>
      <c r="E346" t="s">
        <v>64</v>
      </c>
      <c r="F346" s="3" t="s">
        <v>238</v>
      </c>
      <c r="G346" s="2" t="s">
        <v>264</v>
      </c>
      <c r="I346" s="11"/>
      <c r="J346" s="11"/>
      <c r="L346">
        <v>194</v>
      </c>
      <c r="M346" t="s">
        <v>63</v>
      </c>
      <c r="N346" s="3" t="s">
        <v>59</v>
      </c>
    </row>
    <row r="347" spans="1:7" ht="12.75">
      <c r="A347" s="11">
        <v>1.323967388301138</v>
      </c>
      <c r="B347" s="11">
        <v>0.8833152922549804</v>
      </c>
      <c r="C347">
        <v>0.05169303709086255</v>
      </c>
      <c r="D347">
        <v>373</v>
      </c>
      <c r="E347" t="s">
        <v>64</v>
      </c>
      <c r="F347" s="3" t="s">
        <v>71</v>
      </c>
      <c r="G347" s="2" t="s">
        <v>72</v>
      </c>
    </row>
    <row r="348" spans="1:7" ht="12.75">
      <c r="A348" s="11">
        <v>-1.5039190119572854</v>
      </c>
      <c r="B348" s="11">
        <v>0.9810488897760743</v>
      </c>
      <c r="C348">
        <v>0.05069332064854941</v>
      </c>
      <c r="D348">
        <v>100</v>
      </c>
      <c r="E348" t="s">
        <v>263</v>
      </c>
      <c r="F348" s="3" t="s">
        <v>244</v>
      </c>
      <c r="G348" s="2" t="s">
        <v>264</v>
      </c>
    </row>
    <row r="349" spans="1:7" ht="12.75">
      <c r="A349" s="11">
        <v>-1.3372866157847678</v>
      </c>
      <c r="B349" s="11">
        <v>0.9560816039459429</v>
      </c>
      <c r="C349">
        <v>0.4827937869358297</v>
      </c>
      <c r="D349">
        <v>545</v>
      </c>
      <c r="E349" t="s">
        <v>263</v>
      </c>
      <c r="F349" s="3">
        <v>1365</v>
      </c>
      <c r="G349" s="2" t="s">
        <v>264</v>
      </c>
    </row>
    <row r="350" spans="1:7" ht="12.75">
      <c r="A350" s="11">
        <v>0.4875793030952199</v>
      </c>
      <c r="B350" s="11">
        <v>0.9494240706284205</v>
      </c>
      <c r="C350">
        <v>0.24217422955593298</v>
      </c>
      <c r="D350">
        <v>198</v>
      </c>
      <c r="E350" t="s">
        <v>263</v>
      </c>
      <c r="F350" s="3">
        <v>1669</v>
      </c>
      <c r="G350" s="2" t="s">
        <v>264</v>
      </c>
    </row>
    <row r="351" spans="1:7" ht="12.75">
      <c r="A351" s="11">
        <v>0.4996289897069609</v>
      </c>
      <c r="B351" s="11">
        <v>0.983524904534218</v>
      </c>
      <c r="C351">
        <v>0.06033721577647925</v>
      </c>
      <c r="D351">
        <v>100</v>
      </c>
      <c r="E351" t="s">
        <v>263</v>
      </c>
      <c r="F351" s="3">
        <v>1751</v>
      </c>
      <c r="G351" s="2" t="s">
        <v>264</v>
      </c>
    </row>
    <row r="352" spans="1:7" ht="12.75">
      <c r="A352" s="11">
        <v>0.8287440092279724</v>
      </c>
      <c r="B352" s="11">
        <v>0.9788405427502044</v>
      </c>
      <c r="C352">
        <v>0.4881989068738038</v>
      </c>
      <c r="D352">
        <v>600</v>
      </c>
      <c r="E352" t="s">
        <v>263</v>
      </c>
      <c r="F352" s="3" t="s">
        <v>245</v>
      </c>
      <c r="G352" s="2" t="s">
        <v>264</v>
      </c>
    </row>
    <row r="353" spans="1:7" ht="12.75">
      <c r="A353" s="11">
        <v>3.032178868361409</v>
      </c>
      <c r="B353" s="11">
        <v>0.9877888155766348</v>
      </c>
      <c r="C353">
        <v>0.03551974618583887</v>
      </c>
      <c r="D353">
        <v>100</v>
      </c>
      <c r="E353" t="s">
        <v>263</v>
      </c>
      <c r="F353" s="3" t="s">
        <v>243</v>
      </c>
      <c r="G353" s="2" t="s">
        <v>264</v>
      </c>
    </row>
    <row r="354" spans="1:15" ht="12.75">
      <c r="A354" s="11">
        <v>3.088663059258309</v>
      </c>
      <c r="B354" s="11">
        <v>0.9655605633990395</v>
      </c>
      <c r="C354">
        <v>0.35866105349625216</v>
      </c>
      <c r="D354">
        <v>198</v>
      </c>
      <c r="E354" t="s">
        <v>263</v>
      </c>
      <c r="F354" s="3" t="s">
        <v>246</v>
      </c>
      <c r="G354" s="2" t="s">
        <v>264</v>
      </c>
      <c r="O354" s="3"/>
    </row>
    <row r="355" spans="1:15" ht="12.75">
      <c r="A355" s="11">
        <v>3.7551086198444015</v>
      </c>
      <c r="B355" s="11">
        <v>0.7615730120016421</v>
      </c>
      <c r="C355">
        <v>0.6150622457783804</v>
      </c>
      <c r="D355">
        <v>95</v>
      </c>
      <c r="E355" t="s">
        <v>263</v>
      </c>
      <c r="F355" s="3">
        <v>1309</v>
      </c>
      <c r="G355" s="2" t="s">
        <v>264</v>
      </c>
      <c r="O355" s="3"/>
    </row>
    <row r="356" spans="1:15" ht="12.75">
      <c r="A356" s="11">
        <v>0.275529717007435</v>
      </c>
      <c r="B356" s="11">
        <v>0.9870170577718842</v>
      </c>
      <c r="C356">
        <v>0.21499707088459286</v>
      </c>
      <c r="D356">
        <v>125</v>
      </c>
      <c r="E356" t="s">
        <v>65</v>
      </c>
      <c r="F356" s="3" t="s">
        <v>45</v>
      </c>
      <c r="G356" s="2" t="s">
        <v>62</v>
      </c>
      <c r="O356" s="3"/>
    </row>
    <row r="357" spans="1:15" ht="12.75">
      <c r="A357" s="11">
        <v>4.184141050970322</v>
      </c>
      <c r="B357" s="11">
        <v>0.9886894501136277</v>
      </c>
      <c r="C357">
        <v>0.13896457765667575</v>
      </c>
      <c r="D357">
        <v>250</v>
      </c>
      <c r="E357" t="s">
        <v>63</v>
      </c>
      <c r="F357" s="3" t="s">
        <v>50</v>
      </c>
      <c r="G357" s="2" t="s">
        <v>62</v>
      </c>
      <c r="O357" s="3"/>
    </row>
    <row r="358" spans="1:7" ht="12.75">
      <c r="A358" s="11">
        <v>3.912425931680677</v>
      </c>
      <c r="B358" s="11">
        <v>0.9928576153591202</v>
      </c>
      <c r="C358">
        <v>0.13062409288824384</v>
      </c>
      <c r="D358">
        <v>308</v>
      </c>
      <c r="E358" t="s">
        <v>64</v>
      </c>
      <c r="F358" s="3" t="s">
        <v>52</v>
      </c>
      <c r="G358" s="2" t="s">
        <v>62</v>
      </c>
    </row>
    <row r="359" spans="1:7" ht="12.75">
      <c r="A359" s="11">
        <v>-2.579743309348436</v>
      </c>
      <c r="B359" s="11">
        <v>0.9904607472087564</v>
      </c>
      <c r="C359">
        <v>0.004228329809725159</v>
      </c>
      <c r="D359">
        <v>355</v>
      </c>
      <c r="E359" t="s">
        <v>66</v>
      </c>
      <c r="F359" s="3" t="s">
        <v>53</v>
      </c>
      <c r="G359" s="2" t="s">
        <v>62</v>
      </c>
    </row>
    <row r="360" spans="1:7" ht="12.75">
      <c r="A360" s="11">
        <v>0.601872371028472</v>
      </c>
      <c r="B360" s="11">
        <v>0.9893025445242136</v>
      </c>
      <c r="C360">
        <v>0.013192612137203167</v>
      </c>
      <c r="D360">
        <v>167</v>
      </c>
      <c r="E360" t="s">
        <v>64</v>
      </c>
      <c r="F360" s="3" t="s">
        <v>56</v>
      </c>
      <c r="G360" s="2" t="s">
        <v>62</v>
      </c>
    </row>
    <row r="361" spans="1:7" ht="12.75">
      <c r="A361" s="11">
        <v>-0.6897152483245286</v>
      </c>
      <c r="B361" s="11">
        <v>0.9882732096306759</v>
      </c>
      <c r="C361">
        <v>0.045608108108108114</v>
      </c>
      <c r="D361">
        <v>280</v>
      </c>
      <c r="E361" t="s">
        <v>63</v>
      </c>
      <c r="F361" s="3" t="s">
        <v>58</v>
      </c>
      <c r="G361" s="2" t="s">
        <v>62</v>
      </c>
    </row>
    <row r="362" spans="1:7" ht="12.75">
      <c r="A362" s="11">
        <v>2.3469703768850056</v>
      </c>
      <c r="B362" s="11">
        <v>0.9899962335054584</v>
      </c>
      <c r="C362">
        <v>0.1111111111111111</v>
      </c>
      <c r="D362">
        <v>194</v>
      </c>
      <c r="E362" t="s">
        <v>63</v>
      </c>
      <c r="F362" s="3" t="s">
        <v>59</v>
      </c>
      <c r="G362" s="2" t="s">
        <v>62</v>
      </c>
    </row>
    <row r="363" spans="1:7" ht="12.75">
      <c r="A363" s="11">
        <v>-2.1683175535137487</v>
      </c>
      <c r="B363" s="11">
        <v>0.45716273424316883</v>
      </c>
      <c r="C363">
        <v>0.7250033020737022</v>
      </c>
      <c r="D363">
        <v>2400</v>
      </c>
      <c r="E363" t="s">
        <v>262</v>
      </c>
      <c r="F363" s="3" t="s">
        <v>242</v>
      </c>
      <c r="G363" s="2" t="s">
        <v>264</v>
      </c>
    </row>
    <row r="364" spans="1:11" ht="12.75">
      <c r="A364" s="11">
        <v>-1.649439728648116</v>
      </c>
      <c r="B364" s="11">
        <v>0.9495075875478738</v>
      </c>
      <c r="C364">
        <v>0.506701868399675</v>
      </c>
      <c r="D364">
        <v>175</v>
      </c>
      <c r="E364" t="s">
        <v>262</v>
      </c>
      <c r="F364" s="3" t="s">
        <v>239</v>
      </c>
      <c r="G364" s="2" t="s">
        <v>264</v>
      </c>
      <c r="I364" s="11"/>
      <c r="K364" s="11"/>
    </row>
    <row r="365" spans="1:11" ht="12.75">
      <c r="A365" s="11">
        <v>-0.6233884899970888</v>
      </c>
      <c r="B365" s="11">
        <v>0.7884276446544418</v>
      </c>
      <c r="C365">
        <v>0.48945561549779304</v>
      </c>
      <c r="D365">
        <v>1050</v>
      </c>
      <c r="E365" t="s">
        <v>262</v>
      </c>
      <c r="F365" s="3" t="s">
        <v>240</v>
      </c>
      <c r="G365" s="2" t="s">
        <v>264</v>
      </c>
      <c r="I365" s="11"/>
      <c r="K365" s="11"/>
    </row>
    <row r="366" spans="1:11" ht="12.75">
      <c r="A366" s="11">
        <v>-0.22034901021641584</v>
      </c>
      <c r="B366" s="11">
        <v>0.5069043873448698</v>
      </c>
      <c r="C366">
        <v>0.4296336881653099</v>
      </c>
      <c r="D366">
        <v>2400</v>
      </c>
      <c r="E366" t="s">
        <v>262</v>
      </c>
      <c r="F366" s="3" t="s">
        <v>241</v>
      </c>
      <c r="G366" s="2" t="s">
        <v>264</v>
      </c>
      <c r="I366" s="11"/>
      <c r="K366" s="11"/>
    </row>
    <row r="367" spans="1:11" ht="12.75">
      <c r="A367" s="11">
        <v>0.02685110269342656</v>
      </c>
      <c r="B367" s="11">
        <v>0.8436772692009309</v>
      </c>
      <c r="C367">
        <v>0.5022773597725156</v>
      </c>
      <c r="D367">
        <v>608</v>
      </c>
      <c r="E367" t="s">
        <v>262</v>
      </c>
      <c r="F367" s="3">
        <v>516</v>
      </c>
      <c r="G367" s="2" t="s">
        <v>264</v>
      </c>
      <c r="I367" s="11"/>
      <c r="K367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229">
      <selection activeCell="A242" sqref="A242:IV242"/>
    </sheetView>
  </sheetViews>
  <sheetFormatPr defaultColWidth="9.140625" defaultRowHeight="12.75"/>
  <sheetData>
    <row r="1" spans="1:5" ht="12.75">
      <c r="A1" s="6" t="s">
        <v>581</v>
      </c>
      <c r="B1" s="6" t="s">
        <v>582</v>
      </c>
      <c r="C1" s="6" t="s">
        <v>583</v>
      </c>
      <c r="D1" t="s">
        <v>20</v>
      </c>
      <c r="E1" t="s">
        <v>4</v>
      </c>
    </row>
    <row r="2" spans="1:5" ht="12.75">
      <c r="A2" s="11">
        <v>-0.04315571921813678</v>
      </c>
      <c r="B2" s="11">
        <v>0.8534974795007617</v>
      </c>
      <c r="C2">
        <v>0.05624366695182994</v>
      </c>
      <c r="D2">
        <v>6100</v>
      </c>
      <c r="E2" t="s">
        <v>586</v>
      </c>
    </row>
    <row r="3" spans="1:5" ht="12.75">
      <c r="A3" s="11">
        <v>-0.02929915486711861</v>
      </c>
      <c r="B3" s="11">
        <v>0.6203862075803772</v>
      </c>
      <c r="C3">
        <v>0.17354006847596393</v>
      </c>
      <c r="D3">
        <v>6952</v>
      </c>
      <c r="E3" t="s">
        <v>586</v>
      </c>
    </row>
    <row r="4" spans="1:5" ht="12.75">
      <c r="A4" s="11">
        <v>0.03554964255681466</v>
      </c>
      <c r="B4" s="11">
        <v>0.9152140358292544</v>
      </c>
      <c r="C4">
        <v>0.12356378763866878</v>
      </c>
      <c r="D4">
        <v>11553</v>
      </c>
      <c r="E4" t="s">
        <v>586</v>
      </c>
    </row>
    <row r="5" spans="1:5" ht="12.75">
      <c r="A5" s="11">
        <v>0.04471424519483391</v>
      </c>
      <c r="B5" s="11">
        <v>0.911602311489356</v>
      </c>
      <c r="C5">
        <v>0.08997280589931461</v>
      </c>
      <c r="D5">
        <v>11553</v>
      </c>
      <c r="E5" t="s">
        <v>586</v>
      </c>
    </row>
    <row r="6" spans="1:5" ht="12.75">
      <c r="A6" s="11">
        <v>0.05667273350997403</v>
      </c>
      <c r="B6" s="11">
        <v>0.8972044735277803</v>
      </c>
      <c r="C6">
        <v>0.14604024362793677</v>
      </c>
      <c r="D6">
        <v>11553</v>
      </c>
      <c r="E6" t="s">
        <v>586</v>
      </c>
    </row>
    <row r="7" spans="1:5" ht="12.75">
      <c r="A7" s="11">
        <v>0.05805933355067146</v>
      </c>
      <c r="B7" s="11">
        <v>0.8918047544692648</v>
      </c>
      <c r="C7">
        <v>0.12074691111338248</v>
      </c>
      <c r="D7">
        <v>11553</v>
      </c>
      <c r="E7" t="s">
        <v>586</v>
      </c>
    </row>
    <row r="8" spans="1:5" ht="12.75">
      <c r="A8" s="11">
        <v>0.24996152111565081</v>
      </c>
      <c r="B8" s="11">
        <v>0.9304270426728787</v>
      </c>
      <c r="C8">
        <v>0.05640439350340235</v>
      </c>
      <c r="D8">
        <v>8874</v>
      </c>
      <c r="E8" t="s">
        <v>586</v>
      </c>
    </row>
    <row r="9" spans="1:5" ht="12.75">
      <c r="A9" s="11">
        <v>2.9065150565375752</v>
      </c>
      <c r="B9" s="11">
        <v>0.8740698358708415</v>
      </c>
      <c r="C9">
        <v>0.0827466227438528</v>
      </c>
      <c r="D9">
        <v>11430</v>
      </c>
      <c r="E9" t="s">
        <v>586</v>
      </c>
    </row>
    <row r="10" spans="1:5" ht="12.75">
      <c r="A10" s="11">
        <v>-0.13439233241272255</v>
      </c>
      <c r="B10" s="11">
        <v>0.8429675295984079</v>
      </c>
      <c r="C10">
        <v>0.08666156672401597</v>
      </c>
      <c r="D10">
        <v>5251</v>
      </c>
      <c r="E10" t="s">
        <v>591</v>
      </c>
    </row>
    <row r="11" spans="1:5" ht="12.75">
      <c r="A11" s="11">
        <v>0.021174656844632208</v>
      </c>
      <c r="B11" s="11">
        <v>0.9754220265306901</v>
      </c>
      <c r="C11">
        <v>0.16621431606817372</v>
      </c>
      <c r="D11">
        <v>10808</v>
      </c>
      <c r="E11" t="s">
        <v>591</v>
      </c>
    </row>
    <row r="12" spans="1:5" ht="12.75">
      <c r="A12" s="11">
        <v>0.030290694711718743</v>
      </c>
      <c r="B12" s="11">
        <v>0.7661018042812594</v>
      </c>
      <c r="C12">
        <v>0.0797921978468973</v>
      </c>
      <c r="D12">
        <v>6395</v>
      </c>
      <c r="E12" t="s">
        <v>591</v>
      </c>
    </row>
    <row r="13" spans="1:5" ht="12.75">
      <c r="A13" s="11">
        <v>0.03391677486778458</v>
      </c>
      <c r="B13" s="11">
        <v>0.5018937685818537</v>
      </c>
      <c r="C13">
        <v>0.4926461748148033</v>
      </c>
      <c r="D13">
        <v>6395</v>
      </c>
      <c r="E13" t="s">
        <v>591</v>
      </c>
    </row>
    <row r="14" spans="1:5" ht="12.75">
      <c r="A14" s="11">
        <v>-0.01716738893133168</v>
      </c>
      <c r="B14" s="11">
        <v>0.6297772405456743</v>
      </c>
      <c r="C14">
        <v>0.10806425550274781</v>
      </c>
      <c r="D14">
        <v>6604</v>
      </c>
      <c r="E14" t="s">
        <v>596</v>
      </c>
    </row>
    <row r="15" spans="1:5" ht="12.75">
      <c r="A15" s="11">
        <v>0.03837140495389648</v>
      </c>
      <c r="B15" s="11">
        <v>0.5210424708886385</v>
      </c>
      <c r="C15">
        <v>0.21342115392840338</v>
      </c>
      <c r="D15">
        <v>6576</v>
      </c>
      <c r="E15" t="s">
        <v>596</v>
      </c>
    </row>
    <row r="16" spans="1:5" ht="12.75">
      <c r="A16" s="11">
        <v>0.06035211146172516</v>
      </c>
      <c r="B16" s="11">
        <v>0.5182622923475891</v>
      </c>
      <c r="C16">
        <v>0.242174229555933</v>
      </c>
      <c r="D16">
        <v>2158</v>
      </c>
      <c r="E16" t="s">
        <v>596</v>
      </c>
    </row>
    <row r="17" spans="1:5" ht="12.75">
      <c r="A17" s="11">
        <v>2.606373653422298</v>
      </c>
      <c r="B17" s="11">
        <v>0.6321598246555271</v>
      </c>
      <c r="C17">
        <v>0.2251144745449214</v>
      </c>
      <c r="D17">
        <v>5402</v>
      </c>
      <c r="E17" t="s">
        <v>596</v>
      </c>
    </row>
    <row r="18" spans="1:5" ht="12.75">
      <c r="A18" s="11">
        <v>-1.3902714640560876</v>
      </c>
      <c r="B18" s="11">
        <v>0.8967101770316533</v>
      </c>
      <c r="C18">
        <v>0.13795800041865294</v>
      </c>
      <c r="D18">
        <v>664</v>
      </c>
      <c r="E18" t="s">
        <v>601</v>
      </c>
    </row>
    <row r="19" spans="1:5" ht="12.75">
      <c r="A19" s="11">
        <v>-1.3834162418540887</v>
      </c>
      <c r="B19" s="11">
        <v>0.6261389112836427</v>
      </c>
      <c r="C19">
        <v>0.019176071237981582</v>
      </c>
      <c r="D19">
        <v>6308</v>
      </c>
      <c r="E19" t="s">
        <v>601</v>
      </c>
    </row>
    <row r="20" spans="1:5" ht="12.75">
      <c r="A20" s="11">
        <v>-1.0795573514196932</v>
      </c>
      <c r="B20" s="11">
        <v>0.7470618258062736</v>
      </c>
      <c r="C20">
        <v>0.015036279921895714</v>
      </c>
      <c r="D20">
        <v>6574</v>
      </c>
      <c r="E20" t="s">
        <v>601</v>
      </c>
    </row>
    <row r="21" spans="1:5" ht="12.75">
      <c r="A21" s="11">
        <v>-0.9006248732249064</v>
      </c>
      <c r="B21" s="11">
        <v>0.6775956708278844</v>
      </c>
      <c r="C21">
        <v>0.01696705294750357</v>
      </c>
      <c r="D21">
        <v>6308</v>
      </c>
      <c r="E21" t="s">
        <v>601</v>
      </c>
    </row>
    <row r="22" spans="1:5" ht="12.75">
      <c r="A22" s="11">
        <v>-0.6528994249865268</v>
      </c>
      <c r="B22" s="11">
        <v>0.5192979466643947</v>
      </c>
      <c r="C22">
        <v>0.21994975095869881</v>
      </c>
      <c r="D22">
        <v>4600</v>
      </c>
      <c r="E22" t="s">
        <v>601</v>
      </c>
    </row>
    <row r="23" spans="1:5" ht="12.75">
      <c r="A23" s="11">
        <v>-0.5587272008221481</v>
      </c>
      <c r="B23" s="11">
        <v>0.7159796224780648</v>
      </c>
      <c r="C23">
        <v>0.021570655925306884</v>
      </c>
      <c r="D23">
        <v>6308</v>
      </c>
      <c r="E23" t="s">
        <v>601</v>
      </c>
    </row>
    <row r="24" spans="1:5" ht="12.75">
      <c r="A24" s="11">
        <v>-0.49251261283773073</v>
      </c>
      <c r="B24" s="11">
        <v>0.5050139650704983</v>
      </c>
      <c r="C24">
        <v>0.3432270122575993</v>
      </c>
      <c r="D24">
        <v>4600</v>
      </c>
      <c r="E24" t="s">
        <v>601</v>
      </c>
    </row>
    <row r="25" spans="1:5" ht="12.75">
      <c r="A25" s="11">
        <v>-0.4203666732043236</v>
      </c>
      <c r="B25" s="11">
        <v>0.773253021118118</v>
      </c>
      <c r="C25">
        <v>0.04281600393158156</v>
      </c>
      <c r="D25">
        <v>6308</v>
      </c>
      <c r="E25" t="s">
        <v>601</v>
      </c>
    </row>
    <row r="26" spans="1:5" ht="12.75">
      <c r="A26" s="11">
        <v>-0.30922390673773764</v>
      </c>
      <c r="B26" s="11">
        <v>0.603506512937464</v>
      </c>
      <c r="C26">
        <v>0.052795293918489986</v>
      </c>
      <c r="D26">
        <v>7237</v>
      </c>
      <c r="E26" t="s">
        <v>601</v>
      </c>
    </row>
    <row r="27" spans="1:5" ht="12.75">
      <c r="A27" s="11">
        <v>-0.20378658891762716</v>
      </c>
      <c r="B27" s="11">
        <v>0.8699485939467213</v>
      </c>
      <c r="C27">
        <v>0.06630568381888849</v>
      </c>
      <c r="D27">
        <v>2255</v>
      </c>
      <c r="E27" t="s">
        <v>601</v>
      </c>
    </row>
    <row r="28" spans="1:5" ht="12.75">
      <c r="A28" s="11">
        <v>-0.1748200103270679</v>
      </c>
      <c r="B28" s="11">
        <v>0.4962649921133299</v>
      </c>
      <c r="C28">
        <v>0.5922637769574971</v>
      </c>
      <c r="D28">
        <v>4496</v>
      </c>
      <c r="E28" t="s">
        <v>601</v>
      </c>
    </row>
    <row r="29" spans="1:5" ht="12.75">
      <c r="A29" s="11">
        <v>-0.12760678078641718</v>
      </c>
      <c r="B29" s="11">
        <v>0.4361996971085058</v>
      </c>
      <c r="C29">
        <v>0.8895396956770867</v>
      </c>
      <c r="D29">
        <v>7118</v>
      </c>
      <c r="E29" t="s">
        <v>601</v>
      </c>
    </row>
    <row r="30" spans="1:5" ht="12.75">
      <c r="A30" s="11">
        <v>-0.03947043683817193</v>
      </c>
      <c r="B30" s="11">
        <v>0.9831375209585491</v>
      </c>
      <c r="C30">
        <v>0.07066265905399592</v>
      </c>
      <c r="D30">
        <v>4860</v>
      </c>
      <c r="E30" t="s">
        <v>601</v>
      </c>
    </row>
    <row r="31" spans="1:5" ht="12.75">
      <c r="A31" s="11">
        <v>-0.02762051180241423</v>
      </c>
      <c r="B31" s="11">
        <v>0.966292854923822</v>
      </c>
      <c r="C31">
        <v>0.05176896310605478</v>
      </c>
      <c r="D31">
        <v>2752</v>
      </c>
      <c r="E31" t="s">
        <v>601</v>
      </c>
    </row>
    <row r="32" spans="1:5" ht="12.75">
      <c r="A32" s="11">
        <v>-0.026870083301414157</v>
      </c>
      <c r="B32" s="11">
        <v>0.8640434502199893</v>
      </c>
      <c r="C32">
        <v>0.02535967740798489</v>
      </c>
      <c r="D32">
        <v>1730</v>
      </c>
      <c r="E32" t="s">
        <v>601</v>
      </c>
    </row>
    <row r="33" spans="1:5" ht="12.75">
      <c r="A33" s="11">
        <v>-0.02536677545893655</v>
      </c>
      <c r="B33" s="11">
        <v>0.6248422698963287</v>
      </c>
      <c r="C33">
        <v>0.06507435804060903</v>
      </c>
      <c r="D33">
        <v>6391</v>
      </c>
      <c r="E33" t="s">
        <v>601</v>
      </c>
    </row>
    <row r="34" spans="1:5" ht="12.75">
      <c r="A34" s="11">
        <v>-0.02350504987187129</v>
      </c>
      <c r="B34" s="11">
        <v>0.41885213386409054</v>
      </c>
      <c r="C34">
        <v>1</v>
      </c>
      <c r="D34">
        <v>7118</v>
      </c>
      <c r="E34" t="s">
        <v>601</v>
      </c>
    </row>
    <row r="35" spans="1:5" ht="12.75">
      <c r="A35" s="11">
        <v>-0.02329395552106139</v>
      </c>
      <c r="B35" s="11">
        <v>0.45565968054213296</v>
      </c>
      <c r="C35">
        <v>0.292273739919882</v>
      </c>
      <c r="D35">
        <v>7914</v>
      </c>
      <c r="E35" t="s">
        <v>601</v>
      </c>
    </row>
    <row r="36" spans="1:5" ht="12.75">
      <c r="A36" s="11">
        <v>-0.022677732777869185</v>
      </c>
      <c r="B36" s="11">
        <v>0.4756106834754248</v>
      </c>
      <c r="C36">
        <v>0.509126105432094</v>
      </c>
      <c r="D36">
        <v>8320</v>
      </c>
      <c r="E36" t="s">
        <v>601</v>
      </c>
    </row>
    <row r="37" spans="1:5" ht="12.75">
      <c r="A37" s="11">
        <v>-0.022597141353500882</v>
      </c>
      <c r="B37" s="11">
        <v>0.39954892551280724</v>
      </c>
      <c r="C37">
        <v>1</v>
      </c>
      <c r="D37">
        <v>7118</v>
      </c>
      <c r="E37" t="s">
        <v>601</v>
      </c>
    </row>
    <row r="38" spans="1:5" ht="12.75">
      <c r="A38" s="11">
        <v>-0.021931526120728462</v>
      </c>
      <c r="B38" s="11">
        <v>0.5598892312492686</v>
      </c>
      <c r="C38">
        <v>0.19248715999793606</v>
      </c>
      <c r="D38">
        <v>6249</v>
      </c>
      <c r="E38" t="s">
        <v>601</v>
      </c>
    </row>
    <row r="39" spans="1:5" ht="12.75">
      <c r="A39" s="11">
        <v>-0.02192878161515223</v>
      </c>
      <c r="B39" s="11">
        <v>0.5766191891708705</v>
      </c>
      <c r="C39">
        <v>0.09992772671642003</v>
      </c>
      <c r="D39">
        <v>7023</v>
      </c>
      <c r="E39" t="s">
        <v>601</v>
      </c>
    </row>
    <row r="40" spans="1:5" ht="12.75">
      <c r="A40" s="11">
        <v>-0.021444275193280758</v>
      </c>
      <c r="B40" s="11">
        <v>0.620731569362899</v>
      </c>
      <c r="C40">
        <v>0.0595524122926519</v>
      </c>
      <c r="D40">
        <v>6391</v>
      </c>
      <c r="E40" t="s">
        <v>601</v>
      </c>
    </row>
    <row r="41" spans="1:5" ht="12.75">
      <c r="A41" s="11">
        <v>-0.019608380154978365</v>
      </c>
      <c r="B41" s="11">
        <v>0.5141039182416032</v>
      </c>
      <c r="C41">
        <v>0.40650536879844057</v>
      </c>
      <c r="D41">
        <v>7077</v>
      </c>
      <c r="E41" t="s">
        <v>601</v>
      </c>
    </row>
    <row r="42" spans="1:5" ht="12.75">
      <c r="A42" s="11">
        <v>-0.019595037493312206</v>
      </c>
      <c r="B42" s="11">
        <v>0.49812203151807427</v>
      </c>
      <c r="C42">
        <v>0.45298465860383014</v>
      </c>
      <c r="D42">
        <v>6022</v>
      </c>
      <c r="E42" t="s">
        <v>601</v>
      </c>
    </row>
    <row r="43" spans="1:5" ht="12.75">
      <c r="A43" s="11">
        <v>-0.01924559297829275</v>
      </c>
      <c r="B43" s="11">
        <v>0.4748291597611642</v>
      </c>
      <c r="C43">
        <v>0.9480414303218048</v>
      </c>
      <c r="D43">
        <v>6565</v>
      </c>
      <c r="E43" t="s">
        <v>601</v>
      </c>
    </row>
    <row r="44" spans="1:5" ht="12.75">
      <c r="A44" s="11">
        <v>-0.0177108492580419</v>
      </c>
      <c r="B44" s="11">
        <v>0.47211826347305386</v>
      </c>
      <c r="C44">
        <v>0.8142414240278943</v>
      </c>
      <c r="D44">
        <v>7045</v>
      </c>
      <c r="E44" t="s">
        <v>601</v>
      </c>
    </row>
    <row r="45" spans="1:5" ht="12.75">
      <c r="A45" s="11">
        <v>-0.017593081496540177</v>
      </c>
      <c r="B45" s="11">
        <v>0.5008618790116388</v>
      </c>
      <c r="C45">
        <v>0.480651786980387</v>
      </c>
      <c r="D45">
        <v>6395</v>
      </c>
      <c r="E45" t="s">
        <v>601</v>
      </c>
    </row>
    <row r="46" spans="1:5" ht="12.75">
      <c r="A46" s="11">
        <v>-0.017137581078576027</v>
      </c>
      <c r="B46" s="11">
        <v>0.49978018009371117</v>
      </c>
      <c r="C46">
        <v>0.1502661517051905</v>
      </c>
      <c r="D46">
        <v>5220</v>
      </c>
      <c r="E46" t="s">
        <v>601</v>
      </c>
    </row>
    <row r="47" spans="1:5" ht="12.75">
      <c r="A47" s="11">
        <v>-0.016708436618892965</v>
      </c>
      <c r="B47" s="11">
        <v>0.4948423002068734</v>
      </c>
      <c r="C47">
        <v>0.932841565387982</v>
      </c>
      <c r="D47">
        <v>3267</v>
      </c>
      <c r="E47" t="s">
        <v>601</v>
      </c>
    </row>
    <row r="48" spans="1:5" ht="12.75">
      <c r="A48" s="11">
        <v>-0.01667607631703355</v>
      </c>
      <c r="B48" s="11">
        <v>0.7226588155230221</v>
      </c>
      <c r="C48">
        <v>0.0581602345926334</v>
      </c>
      <c r="D48">
        <v>7802</v>
      </c>
      <c r="E48" t="s">
        <v>601</v>
      </c>
    </row>
    <row r="49" spans="1:5" ht="12.75">
      <c r="A49" s="11">
        <v>-0.016663140524994804</v>
      </c>
      <c r="B49" s="11">
        <v>0.749328309380946</v>
      </c>
      <c r="C49">
        <v>0.19582684381581847</v>
      </c>
      <c r="D49">
        <v>7802</v>
      </c>
      <c r="E49" t="s">
        <v>601</v>
      </c>
    </row>
    <row r="50" spans="1:5" ht="12.75">
      <c r="A50" s="11">
        <v>-0.015525795916524216</v>
      </c>
      <c r="B50" s="11">
        <v>0.48111435930831664</v>
      </c>
      <c r="C50">
        <v>0.9100136885024969</v>
      </c>
      <c r="D50">
        <v>6277</v>
      </c>
      <c r="E50" t="s">
        <v>601</v>
      </c>
    </row>
    <row r="51" spans="1:5" ht="12.75">
      <c r="A51" s="11">
        <v>-0.015463239764396897</v>
      </c>
      <c r="B51" s="11">
        <v>0.5463251867797898</v>
      </c>
      <c r="C51">
        <v>0.19738394700850115</v>
      </c>
      <c r="D51">
        <v>7219</v>
      </c>
      <c r="E51" t="s">
        <v>601</v>
      </c>
    </row>
    <row r="52" spans="1:5" ht="12.75">
      <c r="A52" s="11">
        <v>-0.013602663509101462</v>
      </c>
      <c r="B52" s="11">
        <v>0.6222501370946145</v>
      </c>
      <c r="C52">
        <v>0.11342765179756686</v>
      </c>
      <c r="D52">
        <v>7720</v>
      </c>
      <c r="E52" t="s">
        <v>601</v>
      </c>
    </row>
    <row r="53" spans="1:5" ht="12.75">
      <c r="A53" s="11">
        <v>-0.012127398592668462</v>
      </c>
      <c r="B53" s="11">
        <v>0.46654179265207324</v>
      </c>
      <c r="C53">
        <v>0.9382670336616136</v>
      </c>
      <c r="D53">
        <v>7965</v>
      </c>
      <c r="E53" t="s">
        <v>601</v>
      </c>
    </row>
    <row r="54" spans="1:5" ht="12.75">
      <c r="A54" s="11">
        <v>-0.011495068465473334</v>
      </c>
      <c r="B54" s="11">
        <v>0.48137901253197246</v>
      </c>
      <c r="C54">
        <v>0.9629486804836593</v>
      </c>
      <c r="D54">
        <v>5991</v>
      </c>
      <c r="E54" t="s">
        <v>601</v>
      </c>
    </row>
    <row r="55" spans="1:5" ht="12.75">
      <c r="A55" s="11">
        <v>-0.011490575945524852</v>
      </c>
      <c r="B55" s="11">
        <v>0.900548835234667</v>
      </c>
      <c r="C55">
        <v>0.02591622152916094</v>
      </c>
      <c r="D55">
        <v>8090</v>
      </c>
      <c r="E55" t="s">
        <v>601</v>
      </c>
    </row>
    <row r="56" spans="1:5" ht="12.75">
      <c r="A56" s="11">
        <v>-0.009772370874692519</v>
      </c>
      <c r="B56" s="11">
        <v>0.3741435102727798</v>
      </c>
      <c r="C56">
        <v>1</v>
      </c>
      <c r="D56">
        <v>7118</v>
      </c>
      <c r="E56" t="s">
        <v>601</v>
      </c>
    </row>
    <row r="57" spans="1:5" ht="12.75">
      <c r="A57" s="11">
        <v>-0.008777815285828779</v>
      </c>
      <c r="B57" s="11">
        <v>0.5662475912383585</v>
      </c>
      <c r="C57">
        <v>0.41682992074304637</v>
      </c>
      <c r="D57">
        <v>7500</v>
      </c>
      <c r="E57" t="s">
        <v>601</v>
      </c>
    </row>
    <row r="58" spans="1:5" ht="12.75">
      <c r="A58" s="11">
        <v>-0.007951672392790972</v>
      </c>
      <c r="B58" s="11">
        <v>0.5680519558121644</v>
      </c>
      <c r="C58">
        <v>0.612352846588072</v>
      </c>
      <c r="D58">
        <v>6820</v>
      </c>
      <c r="E58" t="s">
        <v>601</v>
      </c>
    </row>
    <row r="59" spans="1:5" ht="12.75">
      <c r="A59" s="11">
        <v>-0.007802893200890868</v>
      </c>
      <c r="B59" s="11">
        <v>0.4981776206360603</v>
      </c>
      <c r="C59">
        <v>0.6978947773275105</v>
      </c>
      <c r="D59">
        <v>6236</v>
      </c>
      <c r="E59" t="s">
        <v>601</v>
      </c>
    </row>
    <row r="60" spans="1:5" ht="12.75">
      <c r="A60" s="11">
        <v>-0.003910525915683298</v>
      </c>
      <c r="B60" s="11">
        <v>0.5053824216612152</v>
      </c>
      <c r="C60">
        <v>0.4603563709209763</v>
      </c>
      <c r="D60">
        <v>6790</v>
      </c>
      <c r="E60" t="s">
        <v>601</v>
      </c>
    </row>
    <row r="61" spans="1:5" ht="12.75">
      <c r="A61" s="11">
        <v>-0.0034433090330609917</v>
      </c>
      <c r="B61" s="11">
        <v>0.5269556468516811</v>
      </c>
      <c r="C61">
        <v>0.804254976226932</v>
      </c>
      <c r="D61">
        <v>5983</v>
      </c>
      <c r="E61" t="s">
        <v>601</v>
      </c>
    </row>
    <row r="62" spans="1:5" ht="12.75">
      <c r="A62" s="11">
        <v>-0.0025238440752511607</v>
      </c>
      <c r="B62" s="11">
        <v>0.5758667657098299</v>
      </c>
      <c r="C62">
        <v>0.24068631102329996</v>
      </c>
      <c r="D62">
        <v>8350</v>
      </c>
      <c r="E62" t="s">
        <v>601</v>
      </c>
    </row>
    <row r="63" spans="1:5" ht="12.75">
      <c r="A63" s="11">
        <v>-0.002413892818889085</v>
      </c>
      <c r="B63" s="11">
        <v>0.3829844892384482</v>
      </c>
      <c r="C63">
        <v>1</v>
      </c>
      <c r="D63">
        <v>7118</v>
      </c>
      <c r="E63" t="s">
        <v>601</v>
      </c>
    </row>
    <row r="64" spans="1:5" ht="12.75">
      <c r="A64" s="11">
        <v>0.006485486080357622</v>
      </c>
      <c r="B64" s="11">
        <v>0.4889462513205825</v>
      </c>
      <c r="C64">
        <v>0.862445691814924</v>
      </c>
      <c r="D64">
        <v>6061</v>
      </c>
      <c r="E64" t="s">
        <v>601</v>
      </c>
    </row>
    <row r="65" spans="1:5" ht="12.75">
      <c r="A65" s="11">
        <v>0.010542571219761513</v>
      </c>
      <c r="B65" s="11">
        <v>0.5212777067070464</v>
      </c>
      <c r="C65">
        <v>0.5561973909661756</v>
      </c>
      <c r="D65">
        <v>6397</v>
      </c>
      <c r="E65" t="s">
        <v>601</v>
      </c>
    </row>
    <row r="66" spans="1:5" ht="12.75">
      <c r="A66" s="11">
        <v>0.012430132046565675</v>
      </c>
      <c r="B66" s="11">
        <v>0.49628787309224875</v>
      </c>
      <c r="C66">
        <v>0.9629926818244146</v>
      </c>
      <c r="D66">
        <v>7116</v>
      </c>
      <c r="E66" t="s">
        <v>601</v>
      </c>
    </row>
    <row r="67" spans="1:5" ht="12.75">
      <c r="A67" s="11">
        <v>0.01259484311072923</v>
      </c>
      <c r="B67" s="11">
        <v>0.4932581872887921</v>
      </c>
      <c r="C67">
        <v>0.8202531995275819</v>
      </c>
      <c r="D67">
        <v>6555</v>
      </c>
      <c r="E67" t="s">
        <v>601</v>
      </c>
    </row>
    <row r="68" spans="1:5" ht="12.75">
      <c r="A68" s="11">
        <v>0.03373415170606629</v>
      </c>
      <c r="B68" s="11">
        <v>0.525964219968</v>
      </c>
      <c r="C68">
        <v>0.17246742473991633</v>
      </c>
      <c r="D68">
        <v>6511</v>
      </c>
      <c r="E68" t="s">
        <v>601</v>
      </c>
    </row>
    <row r="69" spans="1:5" ht="12.75">
      <c r="A69" s="11">
        <v>0.03769957219414391</v>
      </c>
      <c r="B69" s="11">
        <v>0.645832423161845</v>
      </c>
      <c r="C69">
        <v>0.08725085263904821</v>
      </c>
      <c r="D69">
        <v>6150</v>
      </c>
      <c r="E69" t="s">
        <v>601</v>
      </c>
    </row>
    <row r="70" spans="1:5" ht="12.75">
      <c r="A70" s="11">
        <v>0.07246789939213306</v>
      </c>
      <c r="B70" s="11">
        <v>0.7296209325729621</v>
      </c>
      <c r="C70">
        <v>0.005357528479613035</v>
      </c>
      <c r="D70">
        <v>6308</v>
      </c>
      <c r="E70" t="s">
        <v>601</v>
      </c>
    </row>
    <row r="71" spans="1:5" ht="12.75">
      <c r="A71" s="11">
        <v>0.11123679607283506</v>
      </c>
      <c r="B71" s="11">
        <v>0.5788921679006984</v>
      </c>
      <c r="C71">
        <v>0.020181259995955658</v>
      </c>
      <c r="D71">
        <v>6230</v>
      </c>
      <c r="E71" t="s">
        <v>601</v>
      </c>
    </row>
    <row r="72" spans="1:5" ht="12.75">
      <c r="A72" s="11">
        <v>0.23114428770257267</v>
      </c>
      <c r="B72" s="11">
        <v>0.5310344689455021</v>
      </c>
      <c r="C72">
        <v>0.16174709380683153</v>
      </c>
      <c r="D72">
        <v>4678</v>
      </c>
      <c r="E72" t="s">
        <v>601</v>
      </c>
    </row>
    <row r="73" spans="1:5" ht="12.75">
      <c r="A73" s="11">
        <v>0.23916363311496872</v>
      </c>
      <c r="B73" s="11">
        <v>0.6455151855743152</v>
      </c>
      <c r="C73">
        <v>0.10603748575615862</v>
      </c>
      <c r="D73">
        <v>5448</v>
      </c>
      <c r="E73" t="s">
        <v>601</v>
      </c>
    </row>
    <row r="74" spans="1:5" ht="12.75">
      <c r="A74" s="11">
        <v>0.30426591036824874</v>
      </c>
      <c r="B74" s="11">
        <v>0.7787062647190451</v>
      </c>
      <c r="C74">
        <v>0.015227342081171802</v>
      </c>
      <c r="D74">
        <v>3449</v>
      </c>
      <c r="E74" t="s">
        <v>601</v>
      </c>
    </row>
    <row r="75" spans="1:5" ht="12.75">
      <c r="A75" s="11">
        <v>0.4477129124691553</v>
      </c>
      <c r="B75" s="11">
        <v>0.535405309115842</v>
      </c>
      <c r="C75">
        <v>0.24217422955593304</v>
      </c>
      <c r="D75">
        <v>2705</v>
      </c>
      <c r="E75" t="s">
        <v>601</v>
      </c>
    </row>
    <row r="76" spans="1:5" ht="12.75">
      <c r="A76" s="11">
        <v>0.9016006730913328</v>
      </c>
      <c r="B76" s="11">
        <v>0.6028625058657907</v>
      </c>
      <c r="C76">
        <v>0.2311125628606182</v>
      </c>
      <c r="D76">
        <v>6550</v>
      </c>
      <c r="E76" t="s">
        <v>601</v>
      </c>
    </row>
    <row r="77" spans="1:5" ht="12.75">
      <c r="A77" s="11">
        <v>1.088763669098857</v>
      </c>
      <c r="B77" s="11">
        <v>0.5587849714221041</v>
      </c>
      <c r="C77">
        <v>0.46685412815491517</v>
      </c>
      <c r="D77">
        <v>3935</v>
      </c>
      <c r="E77" t="s">
        <v>601</v>
      </c>
    </row>
    <row r="78" spans="1:5" ht="12.75">
      <c r="A78" s="11">
        <v>1.2861660002454742</v>
      </c>
      <c r="B78" s="11">
        <v>0.5756722865915833</v>
      </c>
      <c r="C78">
        <v>0.2412367146884041</v>
      </c>
      <c r="D78">
        <v>11430</v>
      </c>
      <c r="E78" t="s">
        <v>601</v>
      </c>
    </row>
    <row r="79" spans="1:5" ht="12.75">
      <c r="A79" s="11">
        <v>1.4157099648536202</v>
      </c>
      <c r="B79" s="11">
        <v>0.6227891390760678</v>
      </c>
      <c r="C79">
        <v>0.025498055198435166</v>
      </c>
      <c r="D79">
        <v>2077</v>
      </c>
      <c r="E79" t="s">
        <v>601</v>
      </c>
    </row>
    <row r="80" spans="1:5" ht="12.75">
      <c r="A80" s="11">
        <v>1.4683326794288787</v>
      </c>
      <c r="B80" s="11">
        <v>0.611959709135472</v>
      </c>
      <c r="C80">
        <v>0.031067211639931636</v>
      </c>
      <c r="D80">
        <v>2077</v>
      </c>
      <c r="E80" t="s">
        <v>601</v>
      </c>
    </row>
    <row r="81" spans="1:5" ht="12.75">
      <c r="A81" s="11">
        <v>1.5788571886704819</v>
      </c>
      <c r="B81" s="11">
        <v>0.9019669168751738</v>
      </c>
      <c r="C81">
        <v>0.02579998035272037</v>
      </c>
      <c r="D81">
        <v>8090</v>
      </c>
      <c r="E81" t="s">
        <v>601</v>
      </c>
    </row>
    <row r="82" spans="1:5" ht="12.75">
      <c r="A82" s="11">
        <v>1.6225707596791337</v>
      </c>
      <c r="B82" s="11">
        <v>0.7858173259433604</v>
      </c>
      <c r="C82">
        <v>0.012219086506969654</v>
      </c>
      <c r="D82">
        <v>4550</v>
      </c>
      <c r="E82" t="s">
        <v>601</v>
      </c>
    </row>
    <row r="83" spans="1:5" ht="12.75">
      <c r="A83" s="11">
        <v>1.649698806207391</v>
      </c>
      <c r="B83" s="11">
        <v>0.6358120320165247</v>
      </c>
      <c r="C83">
        <v>0.014218590165522625</v>
      </c>
      <c r="D83">
        <v>2077</v>
      </c>
      <c r="E83" t="s">
        <v>601</v>
      </c>
    </row>
    <row r="84" spans="1:5" ht="12.75">
      <c r="A84" s="11">
        <v>1.6554753481587592</v>
      </c>
      <c r="B84" s="11">
        <v>0.5869585813086206</v>
      </c>
      <c r="C84">
        <v>0.14574814320287072</v>
      </c>
      <c r="D84">
        <v>4800</v>
      </c>
      <c r="E84" t="s">
        <v>601</v>
      </c>
    </row>
    <row r="85" spans="1:5" ht="12.75">
      <c r="A85" s="11">
        <v>1.7428109213987095</v>
      </c>
      <c r="B85" s="11">
        <v>0.6288875094040215</v>
      </c>
      <c r="C85">
        <v>0.024582709733866306</v>
      </c>
      <c r="D85">
        <v>2077</v>
      </c>
      <c r="E85" t="s">
        <v>601</v>
      </c>
    </row>
    <row r="86" spans="1:5" ht="12.75">
      <c r="A86" s="11">
        <v>1.8055684676601098</v>
      </c>
      <c r="B86" s="11">
        <v>0.90883187122458</v>
      </c>
      <c r="C86">
        <v>0.018102666424814076</v>
      </c>
      <c r="D86">
        <v>736</v>
      </c>
      <c r="E86" t="s">
        <v>601</v>
      </c>
    </row>
    <row r="87" spans="1:5" ht="12.75">
      <c r="A87" s="11">
        <v>1.9583726295384722</v>
      </c>
      <c r="B87" s="11">
        <v>0.6551902247842253</v>
      </c>
      <c r="C87">
        <v>0.01816801119311769</v>
      </c>
      <c r="D87">
        <v>4696</v>
      </c>
      <c r="E87" t="s">
        <v>601</v>
      </c>
    </row>
    <row r="88" spans="1:5" ht="12.75">
      <c r="A88" s="11">
        <v>1.9779615690664318</v>
      </c>
      <c r="B88" s="11">
        <v>0.8476731056016034</v>
      </c>
      <c r="C88">
        <v>0.03459208148665074</v>
      </c>
      <c r="D88">
        <v>1132</v>
      </c>
      <c r="E88" t="s">
        <v>601</v>
      </c>
    </row>
    <row r="89" spans="1:5" ht="12.75">
      <c r="A89" s="11">
        <v>2.3476742010326532</v>
      </c>
      <c r="B89" s="11">
        <v>0.8782950084127875</v>
      </c>
      <c r="C89">
        <v>0.026862397678678932</v>
      </c>
      <c r="D89">
        <v>1492</v>
      </c>
      <c r="E89" t="s">
        <v>601</v>
      </c>
    </row>
    <row r="90" spans="1:5" ht="12.75">
      <c r="A90" s="11">
        <v>2.4731873305987992</v>
      </c>
      <c r="B90" s="11">
        <v>0.7624673408501624</v>
      </c>
      <c r="C90">
        <v>0.11009686825310522</v>
      </c>
      <c r="D90">
        <v>3632</v>
      </c>
      <c r="E90" t="s">
        <v>601</v>
      </c>
    </row>
    <row r="91" spans="1:5" ht="12.75">
      <c r="A91" s="11">
        <v>2.558715716615089</v>
      </c>
      <c r="B91" s="11">
        <v>0.9815495500209294</v>
      </c>
      <c r="C91">
        <v>0.03932147472603675</v>
      </c>
      <c r="D91">
        <v>2998</v>
      </c>
      <c r="E91" t="s">
        <v>601</v>
      </c>
    </row>
    <row r="92" spans="1:5" ht="12.75">
      <c r="A92" s="11">
        <v>2.592382874054443</v>
      </c>
      <c r="B92" s="11">
        <v>0.9118998450205533</v>
      </c>
      <c r="C92">
        <v>0.013212662973828865</v>
      </c>
      <c r="D92">
        <v>715</v>
      </c>
      <c r="E92" t="s">
        <v>601</v>
      </c>
    </row>
    <row r="93" spans="1:5" ht="12.75">
      <c r="A93" s="11">
        <v>2.6428751172104614</v>
      </c>
      <c r="B93" s="11">
        <v>0.8992252229679224</v>
      </c>
      <c r="C93">
        <v>0.06976973467623117</v>
      </c>
      <c r="D93">
        <v>6198</v>
      </c>
      <c r="E93" t="s">
        <v>601</v>
      </c>
    </row>
    <row r="94" spans="1:5" ht="12.75">
      <c r="A94" s="11">
        <v>2.7459584451704466</v>
      </c>
      <c r="B94" s="11">
        <v>0.6766248996975495</v>
      </c>
      <c r="C94">
        <v>0.4521162135333738</v>
      </c>
      <c r="D94">
        <v>835</v>
      </c>
      <c r="E94" t="s">
        <v>601</v>
      </c>
    </row>
    <row r="95" spans="1:5" ht="12.75">
      <c r="A95" s="11">
        <v>3.214131560219454</v>
      </c>
      <c r="B95" s="11">
        <v>0.6103423915765723</v>
      </c>
      <c r="C95">
        <v>0.07610209805123747</v>
      </c>
      <c r="D95">
        <v>7802</v>
      </c>
      <c r="E95" t="s">
        <v>601</v>
      </c>
    </row>
    <row r="96" spans="1:5" ht="12.75">
      <c r="A96" s="11">
        <v>3.284829957027905</v>
      </c>
      <c r="B96" s="11">
        <v>0.8750512130573918</v>
      </c>
      <c r="C96">
        <v>0.004211716844335282</v>
      </c>
      <c r="D96">
        <v>950</v>
      </c>
      <c r="E96" t="s">
        <v>601</v>
      </c>
    </row>
    <row r="97" spans="1:5" ht="12.75">
      <c r="A97" s="11">
        <v>3.3273518204955597</v>
      </c>
      <c r="B97" s="11">
        <v>0.9056132406901398</v>
      </c>
      <c r="C97">
        <v>0.005707912722697246</v>
      </c>
      <c r="D97">
        <v>2077</v>
      </c>
      <c r="E97" t="s">
        <v>601</v>
      </c>
    </row>
    <row r="98" spans="1:5" ht="12.75">
      <c r="A98" s="11">
        <v>3.62141454906088</v>
      </c>
      <c r="B98" s="11">
        <v>0.5918453762059244</v>
      </c>
      <c r="C98">
        <v>0.6483382272691838</v>
      </c>
      <c r="D98">
        <v>1750</v>
      </c>
      <c r="E98" t="s">
        <v>601</v>
      </c>
    </row>
    <row r="99" spans="1:5" ht="12.75">
      <c r="A99" s="11">
        <v>3.707833438792613</v>
      </c>
      <c r="B99" s="11">
        <v>0.8634295120061968</v>
      </c>
      <c r="C99">
        <v>0.013587178495771363</v>
      </c>
      <c r="D99">
        <v>2077</v>
      </c>
      <c r="E99" t="s">
        <v>601</v>
      </c>
    </row>
    <row r="100" spans="1:5" ht="12.75">
      <c r="A100" s="11">
        <v>4.046381141033485</v>
      </c>
      <c r="B100" s="11">
        <v>0.9115178923461595</v>
      </c>
      <c r="C100">
        <v>0.016321126273874012</v>
      </c>
      <c r="D100">
        <v>765</v>
      </c>
      <c r="E100" t="s">
        <v>601</v>
      </c>
    </row>
    <row r="101" spans="1:5" ht="12.75">
      <c r="A101" s="11">
        <v>4.1729278948203445</v>
      </c>
      <c r="B101" s="11">
        <v>0.9212198221092758</v>
      </c>
      <c r="C101">
        <v>0.21555385966680585</v>
      </c>
      <c r="D101">
        <v>2677</v>
      </c>
      <c r="E101" t="s">
        <v>601</v>
      </c>
    </row>
    <row r="102" spans="1:5" ht="12.75">
      <c r="A102" s="11">
        <v>4.370303900784636</v>
      </c>
      <c r="B102" s="11">
        <v>0.8650432916868</v>
      </c>
      <c r="C102">
        <v>0.06270347813238619</v>
      </c>
      <c r="D102">
        <v>8090</v>
      </c>
      <c r="E102" t="s">
        <v>601</v>
      </c>
    </row>
    <row r="103" spans="1:5" ht="12.75">
      <c r="A103" s="11">
        <v>4.554238365038582</v>
      </c>
      <c r="B103" s="11">
        <v>0.8613081243811949</v>
      </c>
      <c r="C103">
        <v>0.060019791064353165</v>
      </c>
      <c r="D103">
        <v>776</v>
      </c>
      <c r="E103" t="s">
        <v>601</v>
      </c>
    </row>
    <row r="104" spans="1:5" ht="12.75">
      <c r="A104" s="11">
        <v>4.802778756945277</v>
      </c>
      <c r="B104" s="11">
        <v>0.6906988860495695</v>
      </c>
      <c r="C104">
        <v>0.44410822356710566</v>
      </c>
      <c r="D104">
        <v>2601</v>
      </c>
      <c r="E104" t="s">
        <v>601</v>
      </c>
    </row>
    <row r="105" spans="1:5" ht="12.75">
      <c r="A105" s="11">
        <v>4.878804862649455</v>
      </c>
      <c r="B105" s="11">
        <v>0.698733273949229</v>
      </c>
      <c r="C105">
        <v>0.017291546675138873</v>
      </c>
      <c r="D105">
        <v>6410</v>
      </c>
      <c r="E105" t="s">
        <v>601</v>
      </c>
    </row>
    <row r="106" spans="1:5" ht="12.75">
      <c r="A106" s="11">
        <v>4.8804639156851755</v>
      </c>
      <c r="B106" s="11">
        <v>0.8278708530186014</v>
      </c>
      <c r="C106">
        <v>0.056531097768211164</v>
      </c>
      <c r="D106">
        <v>4997</v>
      </c>
      <c r="E106" t="s">
        <v>601</v>
      </c>
    </row>
    <row r="107" spans="1:5" ht="12.75">
      <c r="A107" s="11">
        <v>-1.9350938296538795</v>
      </c>
      <c r="B107" s="11">
        <v>0.4804008920235493</v>
      </c>
      <c r="C107">
        <v>0.9826665667621524</v>
      </c>
      <c r="D107">
        <v>1427</v>
      </c>
      <c r="E107" t="s">
        <v>865</v>
      </c>
    </row>
    <row r="108" spans="1:5" ht="12.75">
      <c r="A108" s="11">
        <v>-0.2584089098239124</v>
      </c>
      <c r="B108" s="11">
        <v>0.4985918753390172</v>
      </c>
      <c r="C108">
        <v>1</v>
      </c>
      <c r="D108">
        <v>3386</v>
      </c>
      <c r="E108" t="s">
        <v>865</v>
      </c>
    </row>
    <row r="109" spans="1:5" ht="12.75">
      <c r="A109" s="11">
        <v>-0.2534934779774423</v>
      </c>
      <c r="B109" s="11">
        <v>0.504150965817145</v>
      </c>
      <c r="C109">
        <v>1</v>
      </c>
      <c r="D109">
        <v>2280</v>
      </c>
      <c r="E109" t="s">
        <v>865</v>
      </c>
    </row>
    <row r="110" spans="1:5" ht="12.75">
      <c r="A110" s="11">
        <v>-0.2506244590160415</v>
      </c>
      <c r="B110" s="11">
        <v>0.4829471929798386</v>
      </c>
      <c r="C110">
        <v>1</v>
      </c>
      <c r="D110">
        <v>2161</v>
      </c>
      <c r="E110" t="s">
        <v>865</v>
      </c>
    </row>
    <row r="111" spans="1:5" ht="12.75">
      <c r="A111" s="11">
        <v>-0.23958210759804635</v>
      </c>
      <c r="B111" s="11">
        <v>0.46822088336471684</v>
      </c>
      <c r="C111">
        <v>1</v>
      </c>
      <c r="D111">
        <v>4107</v>
      </c>
      <c r="E111" t="s">
        <v>865</v>
      </c>
    </row>
    <row r="112" spans="1:5" ht="12.75">
      <c r="A112" s="11">
        <v>-0.09785246806511541</v>
      </c>
      <c r="B112" s="11">
        <v>0.4865780520412564</v>
      </c>
      <c r="C112">
        <v>1</v>
      </c>
      <c r="D112">
        <v>2155</v>
      </c>
      <c r="E112" t="s">
        <v>865</v>
      </c>
    </row>
    <row r="113" spans="1:5" ht="12.75">
      <c r="A113" s="11">
        <v>-0.04264281088589954</v>
      </c>
      <c r="B113" s="11">
        <v>0.5059025466774092</v>
      </c>
      <c r="C113">
        <v>0.33341685458949305</v>
      </c>
      <c r="D113">
        <v>3837</v>
      </c>
      <c r="E113" t="s">
        <v>865</v>
      </c>
    </row>
    <row r="114" spans="1:5" ht="12.75">
      <c r="A114" s="11">
        <v>-0.031070802501795194</v>
      </c>
      <c r="B114" s="11">
        <v>0.49987996350890673</v>
      </c>
      <c r="C114">
        <v>0.47595580637469204</v>
      </c>
      <c r="D114">
        <v>3837</v>
      </c>
      <c r="E114" t="s">
        <v>865</v>
      </c>
    </row>
    <row r="115" spans="1:5" ht="12.75">
      <c r="A115" s="11">
        <v>-0.017636993534990843</v>
      </c>
      <c r="B115" s="11">
        <v>0.5020684701698914</v>
      </c>
      <c r="C115">
        <v>0.9839631506786006</v>
      </c>
      <c r="D115">
        <v>1092</v>
      </c>
      <c r="E115" t="s">
        <v>865</v>
      </c>
    </row>
    <row r="116" spans="1:5" ht="12.75">
      <c r="A116" s="11">
        <v>0.011524720992660204</v>
      </c>
      <c r="B116" s="11">
        <v>0.9327164852669824</v>
      </c>
      <c r="C116">
        <v>0.9212354160676725</v>
      </c>
      <c r="D116">
        <v>3346</v>
      </c>
      <c r="E116" t="s">
        <v>865</v>
      </c>
    </row>
    <row r="117" spans="1:5" ht="12.75">
      <c r="A117" s="11">
        <v>0.022720844462628963</v>
      </c>
      <c r="B117" s="11">
        <v>0.49296846762267915</v>
      </c>
      <c r="C117">
        <v>1</v>
      </c>
      <c r="D117">
        <v>2161</v>
      </c>
      <c r="E117" t="s">
        <v>865</v>
      </c>
    </row>
    <row r="118" spans="1:5" ht="12.75">
      <c r="A118" s="11">
        <v>0.3626210557061775</v>
      </c>
      <c r="B118" s="11">
        <v>0.8311474313157311</v>
      </c>
      <c r="C118">
        <v>0.9308898020965418</v>
      </c>
      <c r="D118">
        <v>2944</v>
      </c>
      <c r="E118" t="s">
        <v>865</v>
      </c>
    </row>
    <row r="119" spans="1:5" ht="12.75">
      <c r="A119" s="11">
        <v>0.9198798621821941</v>
      </c>
      <c r="B119" s="11">
        <v>0.9047506499645475</v>
      </c>
      <c r="C119">
        <v>0.9475653921514308</v>
      </c>
      <c r="D119">
        <v>3216</v>
      </c>
      <c r="E119" t="s">
        <v>865</v>
      </c>
    </row>
    <row r="120" spans="1:5" ht="12.75">
      <c r="A120" s="11">
        <v>2.0364415356498253</v>
      </c>
      <c r="B120" s="11">
        <v>0.8786036736371006</v>
      </c>
      <c r="C120">
        <v>0.918782280337666</v>
      </c>
      <c r="D120">
        <v>2813</v>
      </c>
      <c r="E120" t="s">
        <v>865</v>
      </c>
    </row>
    <row r="121" spans="1:5" ht="12.75">
      <c r="A121" s="11">
        <v>-2.107266969357842</v>
      </c>
      <c r="B121" s="11">
        <v>0.5413157295697701</v>
      </c>
      <c r="C121">
        <v>0.43949853262296545</v>
      </c>
      <c r="D121">
        <v>4700</v>
      </c>
      <c r="E121" t="s">
        <v>674</v>
      </c>
    </row>
    <row r="122" spans="1:5" ht="12.75">
      <c r="A122" s="11">
        <v>-1.9988257016037378</v>
      </c>
      <c r="B122" s="11">
        <v>0.5250801774425711</v>
      </c>
      <c r="C122">
        <v>0.18620132505191433</v>
      </c>
      <c r="D122">
        <v>1782</v>
      </c>
      <c r="E122" t="s">
        <v>674</v>
      </c>
    </row>
    <row r="123" spans="1:5" ht="12.75">
      <c r="A123" s="11">
        <v>-0.25024722839029195</v>
      </c>
      <c r="B123" s="11">
        <v>0.4785857625686524</v>
      </c>
      <c r="C123">
        <v>0.6407209429376184</v>
      </c>
      <c r="D123">
        <v>6654</v>
      </c>
      <c r="E123" t="s">
        <v>674</v>
      </c>
    </row>
    <row r="124" spans="1:5" ht="12.75">
      <c r="A124" s="11">
        <v>-0.21302482097270156</v>
      </c>
      <c r="B124" s="11">
        <v>0.4998240267020765</v>
      </c>
      <c r="C124">
        <v>0.7136806204961769</v>
      </c>
      <c r="D124" s="19">
        <v>5145</v>
      </c>
      <c r="E124" t="s">
        <v>674</v>
      </c>
    </row>
    <row r="125" spans="1:5" ht="12.75">
      <c r="A125" s="11">
        <v>-0.21164167562622077</v>
      </c>
      <c r="B125" s="11">
        <v>0.4998310770928773</v>
      </c>
      <c r="C125">
        <v>0.7136806204961769</v>
      </c>
      <c r="D125" s="19">
        <v>5145</v>
      </c>
      <c r="E125" t="s">
        <v>674</v>
      </c>
    </row>
    <row r="126" spans="1:5" ht="12.75">
      <c r="A126" s="11">
        <v>-0.20183412988660612</v>
      </c>
      <c r="B126" s="11">
        <v>0.546986087388137</v>
      </c>
      <c r="C126">
        <v>0.13147147938348042</v>
      </c>
      <c r="D126">
        <v>10365</v>
      </c>
      <c r="E126" t="s">
        <v>674</v>
      </c>
    </row>
    <row r="127" spans="1:5" ht="12.75">
      <c r="A127" s="11">
        <v>-0.19530656883147954</v>
      </c>
      <c r="B127" s="11">
        <v>0.9576158862527787</v>
      </c>
      <c r="C127">
        <v>0.0884206709124962</v>
      </c>
      <c r="D127">
        <v>776</v>
      </c>
      <c r="E127" t="s">
        <v>674</v>
      </c>
    </row>
    <row r="128" spans="1:5" ht="12.75">
      <c r="A128" s="11">
        <v>-0.12334741348725244</v>
      </c>
      <c r="B128" s="11">
        <v>0.4848545902138672</v>
      </c>
      <c r="C128">
        <v>0.8883574278237741</v>
      </c>
      <c r="D128" s="19">
        <v>5145</v>
      </c>
      <c r="E128" t="s">
        <v>674</v>
      </c>
    </row>
    <row r="129" spans="1:5" ht="12.75">
      <c r="A129" s="11">
        <v>-0.0748524168243635</v>
      </c>
      <c r="B129" s="11">
        <v>0.6161502198359805</v>
      </c>
      <c r="C129">
        <v>0.1070126527986275</v>
      </c>
      <c r="D129">
        <v>325</v>
      </c>
      <c r="E129" t="s">
        <v>674</v>
      </c>
    </row>
    <row r="130" spans="1:5" ht="12.75">
      <c r="A130" s="11">
        <v>-0.06585275874116771</v>
      </c>
      <c r="B130" s="11">
        <v>0.2801114581106562</v>
      </c>
      <c r="C130">
        <v>0.8073430314222728</v>
      </c>
      <c r="D130">
        <v>5713</v>
      </c>
      <c r="E130" t="s">
        <v>674</v>
      </c>
    </row>
    <row r="131" spans="1:5" ht="12.75">
      <c r="A131" s="11">
        <v>-0.055585856552506495</v>
      </c>
      <c r="B131" s="11">
        <v>0.5277888798415885</v>
      </c>
      <c r="C131">
        <v>0.1730898906989756</v>
      </c>
      <c r="D131">
        <v>3391</v>
      </c>
      <c r="E131" t="s">
        <v>674</v>
      </c>
    </row>
    <row r="132" spans="1:5" ht="12.75">
      <c r="A132" s="11">
        <v>-0.052177522773901086</v>
      </c>
      <c r="B132" s="11">
        <v>0.48512771485932404</v>
      </c>
      <c r="C132">
        <v>0.8328048712422974</v>
      </c>
      <c r="D132">
        <v>5713</v>
      </c>
      <c r="E132" t="s">
        <v>674</v>
      </c>
    </row>
    <row r="133" spans="1:5" ht="12.75">
      <c r="A133" s="11">
        <v>-0.046169144233996616</v>
      </c>
      <c r="B133" s="11">
        <v>0.49875563906518644</v>
      </c>
      <c r="C133">
        <v>0.7580382017839643</v>
      </c>
      <c r="D133">
        <v>5011</v>
      </c>
      <c r="E133" t="s">
        <v>674</v>
      </c>
    </row>
    <row r="134" spans="1:5" ht="12.75">
      <c r="A134" s="11">
        <v>-0.029009881410461194</v>
      </c>
      <c r="B134" s="11">
        <v>0.6647943359071617</v>
      </c>
      <c r="C134">
        <v>0.08390481290174454</v>
      </c>
      <c r="D134">
        <v>5381</v>
      </c>
      <c r="E134" t="s">
        <v>674</v>
      </c>
    </row>
    <row r="135" spans="1:5" ht="12.75">
      <c r="A135" s="11">
        <v>-0.01793573710323244</v>
      </c>
      <c r="B135" s="11">
        <v>0.48757593080346406</v>
      </c>
      <c r="C135">
        <v>0.9936518077782593</v>
      </c>
      <c r="D135">
        <v>5220</v>
      </c>
      <c r="E135" t="s">
        <v>674</v>
      </c>
    </row>
    <row r="136" spans="1:5" ht="12.75">
      <c r="A136" s="11">
        <v>-0.01702857194390063</v>
      </c>
      <c r="B136" s="11">
        <v>0.49425385575577835</v>
      </c>
      <c r="C136">
        <v>0.5898345153664303</v>
      </c>
      <c r="D136">
        <v>5745</v>
      </c>
      <c r="E136" t="s">
        <v>674</v>
      </c>
    </row>
    <row r="137" spans="1:5" ht="12.75">
      <c r="A137" s="11">
        <v>-0.016482682497950058</v>
      </c>
      <c r="B137" s="11">
        <v>0.5006138325188731</v>
      </c>
      <c r="C137">
        <v>0.6454341291754754</v>
      </c>
      <c r="D137">
        <v>4967</v>
      </c>
      <c r="E137" t="s">
        <v>674</v>
      </c>
    </row>
    <row r="138" spans="1:5" ht="12.75">
      <c r="A138" s="11">
        <v>-0.016203531233865295</v>
      </c>
      <c r="B138" s="11">
        <v>0.49018410118969086</v>
      </c>
      <c r="C138">
        <v>0.9021184125237849</v>
      </c>
      <c r="D138">
        <v>5905</v>
      </c>
      <c r="E138" t="s">
        <v>674</v>
      </c>
    </row>
    <row r="139" spans="1:5" ht="12.75">
      <c r="A139" s="11">
        <v>-0.0159894530241163</v>
      </c>
      <c r="B139" s="11">
        <v>0.48567379507074276</v>
      </c>
      <c r="C139">
        <v>0.9428076395840117</v>
      </c>
      <c r="D139">
        <v>5400</v>
      </c>
      <c r="E139" t="s">
        <v>674</v>
      </c>
    </row>
    <row r="140" spans="1:5" ht="12.75">
      <c r="A140" s="11">
        <v>-0.015632610970547807</v>
      </c>
      <c r="B140" s="11">
        <v>0.497700293433655</v>
      </c>
      <c r="C140">
        <v>0.9884447889413724</v>
      </c>
      <c r="D140">
        <v>6098</v>
      </c>
      <c r="E140" t="s">
        <v>674</v>
      </c>
    </row>
    <row r="141" spans="1:5" ht="12.75">
      <c r="A141" s="11">
        <v>-0.015188539662138907</v>
      </c>
      <c r="B141" s="11">
        <v>0.5619759549265783</v>
      </c>
      <c r="C141">
        <v>0.06408939121500129</v>
      </c>
      <c r="D141">
        <v>4525</v>
      </c>
      <c r="E141" t="s">
        <v>674</v>
      </c>
    </row>
    <row r="142" spans="1:5" ht="12.75">
      <c r="A142" s="11">
        <v>-0.01473392378122767</v>
      </c>
      <c r="B142" s="11">
        <v>0.5041153999689325</v>
      </c>
      <c r="C142">
        <v>0.5661036490775396</v>
      </c>
      <c r="D142">
        <v>5880</v>
      </c>
      <c r="E142" t="s">
        <v>674</v>
      </c>
    </row>
    <row r="143" spans="1:5" ht="12.75">
      <c r="A143" s="11">
        <v>-0.013515882366254187</v>
      </c>
      <c r="B143" s="11">
        <v>0.4835826856829037</v>
      </c>
      <c r="C143">
        <v>0.9785143872609925</v>
      </c>
      <c r="D143">
        <v>5830</v>
      </c>
      <c r="E143" t="s">
        <v>674</v>
      </c>
    </row>
    <row r="144" spans="1:5" ht="12.75">
      <c r="A144" s="11">
        <v>-0.013464082452633456</v>
      </c>
      <c r="B144" s="11">
        <v>0.5371141421392678</v>
      </c>
      <c r="C144">
        <v>0.2593781035293844</v>
      </c>
      <c r="D144">
        <v>1603</v>
      </c>
      <c r="E144" t="s">
        <v>674</v>
      </c>
    </row>
    <row r="145" spans="1:5" ht="12.75">
      <c r="A145" s="11">
        <v>-0.01136450277771144</v>
      </c>
      <c r="B145" s="11">
        <v>0.626501546309265</v>
      </c>
      <c r="C145">
        <v>0.021908642278850036</v>
      </c>
      <c r="D145">
        <v>5660</v>
      </c>
      <c r="E145" t="s">
        <v>674</v>
      </c>
    </row>
    <row r="146" spans="1:5" ht="12.75">
      <c r="A146" s="11">
        <v>-0.0062912688880870935</v>
      </c>
      <c r="B146" s="11">
        <v>0.48180460877885906</v>
      </c>
      <c r="C146">
        <v>0.8703126946555376</v>
      </c>
      <c r="D146" s="19">
        <v>5145</v>
      </c>
      <c r="E146" t="s">
        <v>674</v>
      </c>
    </row>
    <row r="147" spans="1:5" ht="12.75">
      <c r="A147" s="11">
        <v>-0.005848232305980826</v>
      </c>
      <c r="B147" s="11">
        <v>0.5430566642132216</v>
      </c>
      <c r="C147">
        <v>0.2835340722660158</v>
      </c>
      <c r="D147">
        <v>4420</v>
      </c>
      <c r="E147" t="s">
        <v>674</v>
      </c>
    </row>
    <row r="148" spans="1:5" ht="12.75">
      <c r="A148" s="11">
        <v>0.008349457183571074</v>
      </c>
      <c r="B148" s="11">
        <v>0.48992875998987456</v>
      </c>
      <c r="C148">
        <v>0.9935827096869645</v>
      </c>
      <c r="D148">
        <v>4957</v>
      </c>
      <c r="E148" t="s">
        <v>674</v>
      </c>
    </row>
    <row r="149" spans="1:5" ht="12.75">
      <c r="A149" s="11">
        <v>0.008960363973287118</v>
      </c>
      <c r="B149" s="11">
        <v>0.5705976880837069</v>
      </c>
      <c r="C149">
        <v>0.11302012554196596</v>
      </c>
      <c r="D149">
        <v>1782</v>
      </c>
      <c r="E149" t="s">
        <v>674</v>
      </c>
    </row>
    <row r="150" spans="1:5" ht="12.75">
      <c r="A150" s="11">
        <v>0.012436971838998421</v>
      </c>
      <c r="B150" s="11">
        <v>0.5180162007797142</v>
      </c>
      <c r="C150">
        <v>0.5602734314225772</v>
      </c>
      <c r="D150">
        <v>2239</v>
      </c>
      <c r="E150" t="s">
        <v>674</v>
      </c>
    </row>
    <row r="151" spans="1:5" ht="12.75">
      <c r="A151" s="11">
        <v>0.029868981518391763</v>
      </c>
      <c r="B151" s="11">
        <v>0.5370966724325903</v>
      </c>
      <c r="C151">
        <v>0.38931353311737865</v>
      </c>
      <c r="D151">
        <v>4970</v>
      </c>
      <c r="E151" t="s">
        <v>674</v>
      </c>
    </row>
    <row r="152" spans="1:5" ht="12.75">
      <c r="A152" s="11">
        <v>0.1608512987416984</v>
      </c>
      <c r="B152" s="11">
        <v>0.8305700521480017</v>
      </c>
      <c r="C152">
        <v>0.08440174554311425</v>
      </c>
      <c r="D152">
        <v>5163</v>
      </c>
      <c r="E152" t="s">
        <v>674</v>
      </c>
    </row>
    <row r="153" spans="1:5" ht="12.75">
      <c r="A153" s="11">
        <v>0.3408484276263964</v>
      </c>
      <c r="B153" s="11">
        <v>0.6531670670553084</v>
      </c>
      <c r="C153">
        <v>0.042342406134806325</v>
      </c>
      <c r="D153">
        <v>5715</v>
      </c>
      <c r="E153" t="s">
        <v>674</v>
      </c>
    </row>
    <row r="154" spans="1:5" ht="12.75">
      <c r="A154" s="11">
        <v>0.430561820037293</v>
      </c>
      <c r="B154" s="11">
        <v>0.7059795717816623</v>
      </c>
      <c r="C154">
        <v>0.027656784006963638</v>
      </c>
      <c r="D154">
        <v>5699</v>
      </c>
      <c r="E154" t="s">
        <v>674</v>
      </c>
    </row>
    <row r="155" spans="1:5" ht="12.75">
      <c r="A155" s="11">
        <v>0.48367593256755925</v>
      </c>
      <c r="B155" s="11">
        <v>0.701922009262609</v>
      </c>
      <c r="C155">
        <v>0.026930582779970125</v>
      </c>
      <c r="D155">
        <v>5640</v>
      </c>
      <c r="E155" t="s">
        <v>674</v>
      </c>
    </row>
    <row r="156" spans="1:5" ht="12.75">
      <c r="A156" s="11">
        <v>0.5392341405491079</v>
      </c>
      <c r="B156" s="11">
        <v>0.5585244773135432</v>
      </c>
      <c r="C156">
        <v>0.04467863371556964</v>
      </c>
      <c r="D156">
        <v>5451</v>
      </c>
      <c r="E156" t="s">
        <v>674</v>
      </c>
    </row>
    <row r="157" spans="1:5" ht="12.75">
      <c r="A157" s="11">
        <v>0.6689682246742688</v>
      </c>
      <c r="B157" s="11">
        <v>0.7475795488697045</v>
      </c>
      <c r="C157">
        <v>0.06162729151078768</v>
      </c>
      <c r="D157">
        <v>1730</v>
      </c>
      <c r="E157" t="s">
        <v>674</v>
      </c>
    </row>
    <row r="158" spans="1:5" ht="12.75">
      <c r="A158" s="11">
        <v>1.0218465503608525</v>
      </c>
      <c r="B158" s="11">
        <v>0.5237312784181755</v>
      </c>
      <c r="C158">
        <v>0.4108202407149589</v>
      </c>
      <c r="D158">
        <v>2875</v>
      </c>
      <c r="E158" t="s">
        <v>674</v>
      </c>
    </row>
    <row r="159" spans="1:5" ht="12.75">
      <c r="A159" s="11">
        <v>1.0913773223753611</v>
      </c>
      <c r="B159" s="11">
        <v>0.5384810853473998</v>
      </c>
      <c r="C159">
        <v>0.11627696872601759</v>
      </c>
      <c r="D159">
        <v>4210</v>
      </c>
      <c r="E159" t="s">
        <v>674</v>
      </c>
    </row>
    <row r="160" spans="1:5" ht="12.75">
      <c r="A160" s="11">
        <v>1.1342847990199865</v>
      </c>
      <c r="B160" s="11">
        <v>0.5325187018794457</v>
      </c>
      <c r="C160">
        <v>0.37842184867865214</v>
      </c>
      <c r="D160">
        <v>2480</v>
      </c>
      <c r="E160" t="s">
        <v>674</v>
      </c>
    </row>
    <row r="161" spans="1:5" ht="12.75">
      <c r="A161" s="11">
        <v>1.3026246171058293</v>
      </c>
      <c r="B161" s="11">
        <v>0.9013594209542755</v>
      </c>
      <c r="C161">
        <v>0.0484145377057226</v>
      </c>
      <c r="D161">
        <v>2377</v>
      </c>
      <c r="E161" t="s">
        <v>674</v>
      </c>
    </row>
    <row r="162" spans="1:5" ht="12.75">
      <c r="A162" s="11">
        <v>1.8592169997355579</v>
      </c>
      <c r="B162" s="11">
        <v>0.6433483694446498</v>
      </c>
      <c r="C162">
        <v>0.037568285440670715</v>
      </c>
      <c r="D162">
        <v>5660</v>
      </c>
      <c r="E162" t="s">
        <v>674</v>
      </c>
    </row>
    <row r="163" spans="1:5" ht="12.75">
      <c r="A163" s="11">
        <v>2.045845271010221</v>
      </c>
      <c r="B163" s="11">
        <v>0.5516550963663741</v>
      </c>
      <c r="C163">
        <v>0.17130617788856214</v>
      </c>
      <c r="D163">
        <v>6943</v>
      </c>
      <c r="E163" t="s">
        <v>674</v>
      </c>
    </row>
    <row r="164" spans="1:5" ht="12.75">
      <c r="A164" s="11">
        <v>2.1381586855584467</v>
      </c>
      <c r="B164" s="11">
        <v>0.7716019154401347</v>
      </c>
      <c r="C164">
        <v>0.005785996959742679</v>
      </c>
      <c r="D164">
        <v>5437</v>
      </c>
      <c r="E164" t="s">
        <v>674</v>
      </c>
    </row>
    <row r="165" spans="1:5" ht="12.75">
      <c r="A165" s="11">
        <v>4.307118726797443</v>
      </c>
      <c r="B165" s="11">
        <v>0.6409907642441685</v>
      </c>
      <c r="C165">
        <v>0.06480654598228355</v>
      </c>
      <c r="D165">
        <v>3750</v>
      </c>
      <c r="E165" t="s">
        <v>674</v>
      </c>
    </row>
    <row r="166" spans="1:5" ht="12.75">
      <c r="A166" s="11">
        <v>4.451593890263147</v>
      </c>
      <c r="B166" s="11">
        <v>0.7499954211733096</v>
      </c>
      <c r="C166">
        <v>0.3180822797227589</v>
      </c>
      <c r="D166">
        <v>2486</v>
      </c>
      <c r="E166" t="s">
        <v>674</v>
      </c>
    </row>
    <row r="167" spans="1:5" ht="12.75">
      <c r="A167" s="11">
        <v>4.629530784267579</v>
      </c>
      <c r="B167" s="11">
        <v>0.9315799006830813</v>
      </c>
      <c r="C167">
        <v>0.021323875048074866</v>
      </c>
      <c r="D167">
        <v>7561</v>
      </c>
      <c r="E167" t="s">
        <v>674</v>
      </c>
    </row>
    <row r="168" spans="1:5" ht="12.75">
      <c r="A168" s="11">
        <v>-0.017531400203670167</v>
      </c>
      <c r="B168" s="11">
        <v>0.4918898840452843</v>
      </c>
      <c r="C168">
        <v>0.9858720803682676</v>
      </c>
      <c r="D168">
        <v>7108</v>
      </c>
      <c r="E168" s="20" t="s">
        <v>718</v>
      </c>
    </row>
    <row r="169" spans="1:5" ht="12.75">
      <c r="A169" s="11">
        <v>-0.015864766702544435</v>
      </c>
      <c r="B169" s="11">
        <v>0.49280887248932487</v>
      </c>
      <c r="C169">
        <v>0.7872255560318141</v>
      </c>
      <c r="D169">
        <v>7134</v>
      </c>
      <c r="E169" t="s">
        <v>718</v>
      </c>
    </row>
    <row r="170" spans="1:5" ht="12.75">
      <c r="A170" s="11">
        <v>0.9006170163591392</v>
      </c>
      <c r="B170" s="11">
        <v>0.5224925626556046</v>
      </c>
      <c r="C170">
        <v>0.7931651102722034</v>
      </c>
      <c r="D170">
        <v>3815</v>
      </c>
      <c r="E170" t="s">
        <v>718</v>
      </c>
    </row>
    <row r="171" spans="1:5" ht="12.75">
      <c r="A171" s="11">
        <v>-0.09948541479839233</v>
      </c>
      <c r="B171" s="11">
        <v>0.49734954786404734</v>
      </c>
      <c r="C171">
        <v>0.5665947541728171</v>
      </c>
      <c r="D171">
        <v>4417</v>
      </c>
      <c r="E171" t="s">
        <v>720</v>
      </c>
    </row>
    <row r="172" spans="1:5" ht="12.75">
      <c r="A172" s="11">
        <v>-0.01961339364796695</v>
      </c>
      <c r="B172" s="11">
        <v>0.5013255860512745</v>
      </c>
      <c r="C172">
        <v>0.434773350255745</v>
      </c>
      <c r="D172">
        <v>12448</v>
      </c>
      <c r="E172" t="s">
        <v>720</v>
      </c>
    </row>
    <row r="173" spans="1:5" ht="12.75">
      <c r="A173" s="11">
        <v>-0.14818619662728552</v>
      </c>
      <c r="B173" s="11">
        <v>0.9303815287499339</v>
      </c>
      <c r="C173">
        <v>0.41804169904719485</v>
      </c>
      <c r="D173">
        <v>6050</v>
      </c>
      <c r="E173" t="s">
        <v>723</v>
      </c>
    </row>
    <row r="174" spans="1:5" ht="12.75">
      <c r="A174" s="11">
        <v>-0.1456106653369717</v>
      </c>
      <c r="B174" s="11">
        <v>0.5749961834477058</v>
      </c>
      <c r="C174">
        <v>0.16088989198774786</v>
      </c>
      <c r="D174">
        <v>6262</v>
      </c>
      <c r="E174" t="s">
        <v>723</v>
      </c>
    </row>
    <row r="175" spans="1:5" ht="12.75">
      <c r="A175" s="11">
        <v>-0.04855967645743293</v>
      </c>
      <c r="B175" s="11">
        <v>0.48894207462348954</v>
      </c>
      <c r="C175">
        <v>0.594211787499471</v>
      </c>
      <c r="D175">
        <v>5760</v>
      </c>
      <c r="E175" t="s">
        <v>723</v>
      </c>
    </row>
    <row r="176" spans="1:5" ht="12.75">
      <c r="A176" s="11">
        <v>-0.04560312932441693</v>
      </c>
      <c r="B176" s="11">
        <v>0.5047079395993013</v>
      </c>
      <c r="C176">
        <v>0.9394213273880424</v>
      </c>
      <c r="D176">
        <v>5939</v>
      </c>
      <c r="E176" t="s">
        <v>723</v>
      </c>
    </row>
    <row r="177" spans="1:5" ht="12.75">
      <c r="A177" s="11">
        <v>-0.044514427213752226</v>
      </c>
      <c r="B177" s="11">
        <v>0.9322013530889122</v>
      </c>
      <c r="C177">
        <v>0.09021779353370131</v>
      </c>
      <c r="D177">
        <v>6800</v>
      </c>
      <c r="E177" t="s">
        <v>723</v>
      </c>
    </row>
    <row r="178" spans="1:5" ht="12.75">
      <c r="A178" s="11">
        <v>-0.03936817643800796</v>
      </c>
      <c r="B178" s="11">
        <v>0.5242890909598819</v>
      </c>
      <c r="C178">
        <v>0.9171010344021183</v>
      </c>
      <c r="D178">
        <v>5939</v>
      </c>
      <c r="E178" t="s">
        <v>723</v>
      </c>
    </row>
    <row r="179" spans="1:5" ht="12.75">
      <c r="A179" s="11">
        <v>-0.03539711365055975</v>
      </c>
      <c r="B179" s="11">
        <v>0.7927109715279651</v>
      </c>
      <c r="C179">
        <v>0.5500103026643561</v>
      </c>
      <c r="D179">
        <v>6385</v>
      </c>
      <c r="E179" t="s">
        <v>723</v>
      </c>
    </row>
    <row r="180" spans="1:5" ht="12.75">
      <c r="A180" s="11">
        <v>-0.0353950482224901</v>
      </c>
      <c r="B180" s="11">
        <v>0.8468761873744776</v>
      </c>
      <c r="C180">
        <v>0.07944580354210468</v>
      </c>
      <c r="D180">
        <v>4835</v>
      </c>
      <c r="E180" t="s">
        <v>723</v>
      </c>
    </row>
    <row r="181" spans="1:5" ht="12.75">
      <c r="A181" s="11">
        <v>-0.031930879512211345</v>
      </c>
      <c r="B181" s="11">
        <v>0.9103263029070044</v>
      </c>
      <c r="C181">
        <v>0.48953042154621074</v>
      </c>
      <c r="D181">
        <v>6206</v>
      </c>
      <c r="E181" t="s">
        <v>723</v>
      </c>
    </row>
    <row r="182" spans="1:5" ht="12.75">
      <c r="A182" s="11">
        <v>-0.023353464592836264</v>
      </c>
      <c r="B182" s="11">
        <v>0.5687111357505372</v>
      </c>
      <c r="C182">
        <v>0.34241559659369697</v>
      </c>
      <c r="D182">
        <v>5420</v>
      </c>
      <c r="E182" t="s">
        <v>723</v>
      </c>
    </row>
    <row r="183" spans="1:5" ht="12.75">
      <c r="A183" s="11">
        <v>-0.020974635299064983</v>
      </c>
      <c r="B183" s="11">
        <v>0.5504830196195598</v>
      </c>
      <c r="C183">
        <v>0.027956748277214408</v>
      </c>
      <c r="D183">
        <v>1260</v>
      </c>
      <c r="E183" t="s">
        <v>723</v>
      </c>
    </row>
    <row r="184" spans="1:5" ht="12.75">
      <c r="A184" s="11">
        <v>-0.019956377589125503</v>
      </c>
      <c r="B184" s="11">
        <v>0.5030948464447421</v>
      </c>
      <c r="C184">
        <v>0.5690861168837752</v>
      </c>
      <c r="D184">
        <v>6775</v>
      </c>
      <c r="E184" t="s">
        <v>723</v>
      </c>
    </row>
    <row r="185" spans="1:5" ht="12.75">
      <c r="A185" s="11">
        <v>-0.0080757493522769</v>
      </c>
      <c r="B185" s="11">
        <v>0.9804363505228993</v>
      </c>
      <c r="C185">
        <v>0.12774599040285778</v>
      </c>
      <c r="D185">
        <v>6584</v>
      </c>
      <c r="E185" t="s">
        <v>723</v>
      </c>
    </row>
    <row r="186" spans="1:5" ht="12.75">
      <c r="A186" s="11">
        <v>0.0010084685179739252</v>
      </c>
      <c r="B186" s="11">
        <v>0.4850823379671248</v>
      </c>
      <c r="C186">
        <v>0.846591690676504</v>
      </c>
      <c r="D186">
        <v>6385</v>
      </c>
      <c r="E186" t="s">
        <v>723</v>
      </c>
    </row>
    <row r="187" spans="1:5" ht="12.75">
      <c r="A187" s="11">
        <v>0.010290523678973418</v>
      </c>
      <c r="B187" s="11">
        <v>0.9526942253195808</v>
      </c>
      <c r="C187">
        <v>0.16088989198774784</v>
      </c>
      <c r="D187">
        <v>6262</v>
      </c>
      <c r="E187" t="s">
        <v>723</v>
      </c>
    </row>
    <row r="188" spans="1:5" ht="12.75">
      <c r="A188" s="11">
        <v>0.011948917333377242</v>
      </c>
      <c r="B188" s="11">
        <v>0.5507911488857733</v>
      </c>
      <c r="C188">
        <v>0.880239291329524</v>
      </c>
      <c r="D188">
        <v>6025</v>
      </c>
      <c r="E188" t="s">
        <v>723</v>
      </c>
    </row>
    <row r="189" spans="1:5" ht="12.75">
      <c r="A189" s="11">
        <v>0.012070116161759648</v>
      </c>
      <c r="B189" s="11">
        <v>0.5440824098993065</v>
      </c>
      <c r="C189">
        <v>0.8273918089869011</v>
      </c>
      <c r="D189">
        <v>6250</v>
      </c>
      <c r="E189" t="s">
        <v>723</v>
      </c>
    </row>
    <row r="190" spans="1:5" ht="12.75">
      <c r="A190" s="11">
        <v>0.014056029655201748</v>
      </c>
      <c r="B190" s="11">
        <v>0.9841323801605535</v>
      </c>
      <c r="C190">
        <v>0.27436888416698735</v>
      </c>
      <c r="D190">
        <v>4600</v>
      </c>
      <c r="E190" t="s">
        <v>723</v>
      </c>
    </row>
    <row r="191" spans="1:5" ht="12.75">
      <c r="A191" s="11">
        <v>0.020989715581973805</v>
      </c>
      <c r="B191" s="11">
        <v>0.5513707205164817</v>
      </c>
      <c r="C191">
        <v>0.7601845934337054</v>
      </c>
      <c r="D191">
        <v>6180</v>
      </c>
      <c r="E191" t="s">
        <v>723</v>
      </c>
    </row>
    <row r="192" spans="1:5" ht="12.75">
      <c r="A192" s="11">
        <v>0.02381743540428075</v>
      </c>
      <c r="B192" s="11">
        <v>0.9773067853252002</v>
      </c>
      <c r="C192">
        <v>0.03854849591339592</v>
      </c>
      <c r="D192">
        <v>2679</v>
      </c>
      <c r="E192" t="s">
        <v>723</v>
      </c>
    </row>
    <row r="193" spans="1:5" ht="12.75">
      <c r="A193" s="11">
        <v>0.024095812997232006</v>
      </c>
      <c r="B193" s="11">
        <v>0.9656148377098127</v>
      </c>
      <c r="C193">
        <v>0.11493261080514522</v>
      </c>
      <c r="D193">
        <v>6311</v>
      </c>
      <c r="E193" t="s">
        <v>723</v>
      </c>
    </row>
    <row r="194" spans="1:5" ht="12.75">
      <c r="A194" s="11">
        <v>0.024366236774517297</v>
      </c>
      <c r="B194" s="11">
        <v>0.6126350701889662</v>
      </c>
      <c r="C194">
        <v>0.7055995475113122</v>
      </c>
      <c r="D194">
        <v>6150</v>
      </c>
      <c r="E194" t="s">
        <v>723</v>
      </c>
    </row>
    <row r="195" spans="1:5" ht="12.75">
      <c r="A195" s="11">
        <v>0.034948446722110726</v>
      </c>
      <c r="B195" s="11">
        <v>0.496261463205919</v>
      </c>
      <c r="C195">
        <v>0.7524605471491291</v>
      </c>
      <c r="D195">
        <v>6340</v>
      </c>
      <c r="E195" t="s">
        <v>723</v>
      </c>
    </row>
    <row r="196" spans="1:5" ht="12.75">
      <c r="A196" s="11">
        <v>0.035436101352924874</v>
      </c>
      <c r="B196" s="11">
        <v>0.5148457760939166</v>
      </c>
      <c r="C196">
        <v>0.2867636492853237</v>
      </c>
      <c r="D196">
        <v>3396</v>
      </c>
      <c r="E196" t="s">
        <v>723</v>
      </c>
    </row>
    <row r="197" spans="1:5" ht="12.75">
      <c r="A197" s="11">
        <v>0.035698132292139355</v>
      </c>
      <c r="B197" s="11">
        <v>0.5292503771237839</v>
      </c>
      <c r="C197">
        <v>0.15887201922773445</v>
      </c>
      <c r="D197">
        <v>6680</v>
      </c>
      <c r="E197" t="s">
        <v>723</v>
      </c>
    </row>
    <row r="198" spans="1:5" ht="12.75">
      <c r="A198" s="11">
        <v>0.036121675418658655</v>
      </c>
      <c r="B198" s="11">
        <v>0.5185069356327816</v>
      </c>
      <c r="C198">
        <v>0.24703969063249273</v>
      </c>
      <c r="D198">
        <v>6765</v>
      </c>
      <c r="E198" t="s">
        <v>723</v>
      </c>
    </row>
    <row r="199" spans="1:5" ht="12.75">
      <c r="A199" s="11">
        <v>0.041646079494424094</v>
      </c>
      <c r="B199" s="11">
        <v>0.8986470489054416</v>
      </c>
      <c r="C199">
        <v>0.40490951266551317</v>
      </c>
      <c r="D199">
        <v>6289</v>
      </c>
      <c r="E199" t="s">
        <v>723</v>
      </c>
    </row>
    <row r="200" spans="1:5" ht="12.75">
      <c r="A200" s="11">
        <v>0.07538788983883625</v>
      </c>
      <c r="B200" s="11">
        <v>0.9220875211476449</v>
      </c>
      <c r="C200">
        <v>0.15833084835503775</v>
      </c>
      <c r="D200">
        <v>6410</v>
      </c>
      <c r="E200" t="s">
        <v>723</v>
      </c>
    </row>
    <row r="201" spans="1:5" ht="12.75">
      <c r="A201" s="11">
        <v>0.11300701639262098</v>
      </c>
      <c r="B201" s="11">
        <v>0.5588199153252382</v>
      </c>
      <c r="C201">
        <v>0.891837001770356</v>
      </c>
      <c r="D201">
        <v>6830</v>
      </c>
      <c r="E201" t="s">
        <v>723</v>
      </c>
    </row>
    <row r="202" spans="1:5" ht="12.75">
      <c r="A202" s="11">
        <v>0.5395245237728292</v>
      </c>
      <c r="B202" s="11">
        <v>0.5510252802384422</v>
      </c>
      <c r="C202">
        <v>0.6025912710160961</v>
      </c>
      <c r="D202">
        <v>6150</v>
      </c>
      <c r="E202" t="s">
        <v>723</v>
      </c>
    </row>
    <row r="203" spans="1:5" ht="12.75">
      <c r="A203" s="11">
        <v>0.5933404039028567</v>
      </c>
      <c r="B203" s="11">
        <v>0.5676265643578893</v>
      </c>
      <c r="C203">
        <v>0.028711028312933567</v>
      </c>
      <c r="D203">
        <v>5075</v>
      </c>
      <c r="E203" t="s">
        <v>723</v>
      </c>
    </row>
    <row r="204" spans="1:5" ht="12.75">
      <c r="A204" s="11">
        <v>0.7475562495558805</v>
      </c>
      <c r="B204" s="11">
        <v>0.8406817758249702</v>
      </c>
      <c r="C204">
        <v>0.029522021847049138</v>
      </c>
      <c r="D204">
        <v>4830</v>
      </c>
      <c r="E204" t="s">
        <v>723</v>
      </c>
    </row>
    <row r="205" spans="1:5" ht="12.75">
      <c r="A205" s="11">
        <v>1.4603001383591312</v>
      </c>
      <c r="B205" s="11">
        <v>0.6037136768989392</v>
      </c>
      <c r="C205">
        <v>1</v>
      </c>
      <c r="D205">
        <v>5265</v>
      </c>
      <c r="E205" s="20" t="s">
        <v>723</v>
      </c>
    </row>
    <row r="206" spans="1:5" ht="12.75">
      <c r="A206" s="11">
        <v>-1.6259289778192676</v>
      </c>
      <c r="B206" s="11">
        <v>0.9885231853717241</v>
      </c>
      <c r="C206">
        <v>0.04009879353290998</v>
      </c>
      <c r="D206">
        <v>1435</v>
      </c>
      <c r="E206" t="s">
        <v>755</v>
      </c>
    </row>
    <row r="207" spans="1:5" ht="12.75">
      <c r="A207" s="11">
        <v>-0.3738526187846739</v>
      </c>
      <c r="B207" s="11">
        <v>0.9630368479159597</v>
      </c>
      <c r="C207">
        <v>0.0857651639759022</v>
      </c>
      <c r="D207">
        <v>1435</v>
      </c>
      <c r="E207" t="s">
        <v>755</v>
      </c>
    </row>
    <row r="208" spans="1:5" ht="12.75">
      <c r="A208" s="11">
        <v>-0.15077079728448686</v>
      </c>
      <c r="B208" s="11">
        <v>0.7227004074535056</v>
      </c>
      <c r="C208">
        <v>0.27688722286616185</v>
      </c>
      <c r="D208" s="19">
        <v>2987</v>
      </c>
      <c r="E208" s="20" t="s">
        <v>755</v>
      </c>
    </row>
    <row r="209" spans="1:5" ht="12.75">
      <c r="A209" s="11">
        <v>-0.08561058459588705</v>
      </c>
      <c r="B209" s="11">
        <v>0.9844112518127139</v>
      </c>
      <c r="C209">
        <v>0.09404058743765943</v>
      </c>
      <c r="D209">
        <v>3172</v>
      </c>
      <c r="E209" s="20" t="s">
        <v>755</v>
      </c>
    </row>
    <row r="210" spans="1:5" ht="12.75">
      <c r="A210" s="11">
        <v>-0.05547232764786681</v>
      </c>
      <c r="B210" s="11">
        <v>0.5522932867798761</v>
      </c>
      <c r="C210">
        <v>0.595580559520201</v>
      </c>
      <c r="D210">
        <v>7450</v>
      </c>
      <c r="E210" t="s">
        <v>755</v>
      </c>
    </row>
    <row r="211" spans="1:5" ht="12.75">
      <c r="A211" s="11">
        <v>-0.024001378187331914</v>
      </c>
      <c r="B211" s="11">
        <v>0.5292319407598107</v>
      </c>
      <c r="C211">
        <v>0.9391541195174413</v>
      </c>
      <c r="D211">
        <v>3552</v>
      </c>
      <c r="E211" s="20" t="s">
        <v>755</v>
      </c>
    </row>
    <row r="212" spans="1:5" ht="12.75">
      <c r="A212" s="11">
        <v>-0.01981243046089213</v>
      </c>
      <c r="B212" s="11">
        <v>0.5169421758980309</v>
      </c>
      <c r="C212">
        <v>0.9508798292608562</v>
      </c>
      <c r="D212">
        <v>3456</v>
      </c>
      <c r="E212" s="20" t="s">
        <v>755</v>
      </c>
    </row>
    <row r="213" spans="1:5" ht="12.75">
      <c r="A213" s="11">
        <v>-0.016953619982452015</v>
      </c>
      <c r="B213" s="11">
        <v>0.49249153279108926</v>
      </c>
      <c r="C213">
        <v>0.9932691810328902</v>
      </c>
      <c r="D213">
        <v>2425</v>
      </c>
      <c r="E213" t="s">
        <v>755</v>
      </c>
    </row>
    <row r="214" spans="1:5" ht="12.75">
      <c r="A214" s="11">
        <v>-0.014771464103957153</v>
      </c>
      <c r="B214" s="11">
        <v>0.4962339360311234</v>
      </c>
      <c r="C214">
        <v>0.9951153362488036</v>
      </c>
      <c r="D214">
        <v>3160</v>
      </c>
      <c r="E214" t="s">
        <v>755</v>
      </c>
    </row>
    <row r="215" spans="1:5" ht="12.75">
      <c r="A215" s="11">
        <v>-0.01323113204528958</v>
      </c>
      <c r="B215" s="11">
        <v>0.4902075002238253</v>
      </c>
      <c r="C215">
        <v>0.8362062238641582</v>
      </c>
      <c r="D215">
        <v>5513</v>
      </c>
      <c r="E215" t="s">
        <v>755</v>
      </c>
    </row>
    <row r="216" spans="1:5" ht="12.75">
      <c r="A216" s="11">
        <v>-0.012947655085655648</v>
      </c>
      <c r="B216" s="11">
        <v>0.5320134642853981</v>
      </c>
      <c r="C216">
        <v>0.5116068584780187</v>
      </c>
      <c r="D216">
        <v>6380</v>
      </c>
      <c r="E216" t="s">
        <v>755</v>
      </c>
    </row>
    <row r="217" spans="1:5" ht="12.75">
      <c r="A217" s="11">
        <v>-0.012319280906024382</v>
      </c>
      <c r="B217" s="11">
        <v>0.4922828951146188</v>
      </c>
      <c r="C217">
        <v>0.807638071623467</v>
      </c>
      <c r="D217">
        <v>5513</v>
      </c>
      <c r="E217" t="s">
        <v>755</v>
      </c>
    </row>
    <row r="218" spans="1:5" ht="12.75">
      <c r="A218" s="11">
        <v>0.0009827482723061293</v>
      </c>
      <c r="B218" s="11">
        <v>0.5811244742461176</v>
      </c>
      <c r="C218">
        <v>0.30931415759100034</v>
      </c>
      <c r="D218">
        <v>6110</v>
      </c>
      <c r="E218" t="s">
        <v>755</v>
      </c>
    </row>
    <row r="219" spans="1:5" ht="12.75">
      <c r="A219" s="11">
        <v>0.0072463208395678385</v>
      </c>
      <c r="B219" s="11">
        <v>0.9707558047921756</v>
      </c>
      <c r="C219">
        <v>0.2305285752246232</v>
      </c>
      <c r="D219">
        <v>1975</v>
      </c>
      <c r="E219" t="s">
        <v>755</v>
      </c>
    </row>
    <row r="220" spans="1:5" ht="12.75">
      <c r="A220" s="11">
        <v>0.007922808157662562</v>
      </c>
      <c r="B220" s="11">
        <v>0.5073751191224797</v>
      </c>
      <c r="C220">
        <v>0.7990211711671946</v>
      </c>
      <c r="D220">
        <v>3170</v>
      </c>
      <c r="E220" t="s">
        <v>755</v>
      </c>
    </row>
    <row r="221" spans="1:5" ht="12.75">
      <c r="A221" s="11">
        <v>0.014780779399046822</v>
      </c>
      <c r="B221" s="11">
        <v>0.978360481775032</v>
      </c>
      <c r="C221">
        <v>0.16204254177409824</v>
      </c>
      <c r="D221">
        <v>2150</v>
      </c>
      <c r="E221" t="s">
        <v>755</v>
      </c>
    </row>
    <row r="222" spans="1:5" ht="12.75">
      <c r="A222" s="11">
        <v>0.03148399458952499</v>
      </c>
      <c r="B222" s="11">
        <v>0.4785922689464527</v>
      </c>
      <c r="C222">
        <v>0.9920963619454017</v>
      </c>
      <c r="D222">
        <v>1304</v>
      </c>
      <c r="E222" t="s">
        <v>755</v>
      </c>
    </row>
    <row r="223" spans="1:5" ht="12.75">
      <c r="A223" s="11">
        <v>0.03264084279500843</v>
      </c>
      <c r="B223" s="11">
        <v>0.4905657762693029</v>
      </c>
      <c r="C223">
        <v>0.9702437469350587</v>
      </c>
      <c r="D223">
        <v>1435</v>
      </c>
      <c r="E223" t="s">
        <v>755</v>
      </c>
    </row>
    <row r="224" spans="1:5" ht="12.75">
      <c r="A224" s="11">
        <v>0.03275278472215235</v>
      </c>
      <c r="B224" s="11">
        <v>0.49490964432236323</v>
      </c>
      <c r="C224">
        <v>0.9974802729512087</v>
      </c>
      <c r="D224">
        <v>4050</v>
      </c>
      <c r="E224" t="s">
        <v>755</v>
      </c>
    </row>
    <row r="225" spans="1:5" ht="12.75">
      <c r="A225" s="11">
        <v>0.03327555312537648</v>
      </c>
      <c r="B225" s="11">
        <v>0.4879966044102062</v>
      </c>
      <c r="C225">
        <v>0.9644923993496526</v>
      </c>
      <c r="D225">
        <v>1487</v>
      </c>
      <c r="E225" t="s">
        <v>755</v>
      </c>
    </row>
    <row r="226" spans="1:5" ht="12.75">
      <c r="A226" s="11">
        <v>0.04029748813715145</v>
      </c>
      <c r="B226" s="11">
        <v>0.9929317061610812</v>
      </c>
      <c r="C226">
        <v>0.05187129520883234</v>
      </c>
      <c r="D226">
        <v>2611</v>
      </c>
      <c r="E226" t="s">
        <v>755</v>
      </c>
    </row>
    <row r="227" spans="1:5" ht="12.75">
      <c r="A227" s="11">
        <v>0.08584754799124676</v>
      </c>
      <c r="B227" s="11">
        <v>0.5084909015983187</v>
      </c>
      <c r="C227">
        <v>0.9739776777651813</v>
      </c>
      <c r="D227">
        <v>1858</v>
      </c>
      <c r="E227" t="s">
        <v>755</v>
      </c>
    </row>
    <row r="228" spans="1:5" ht="12.75">
      <c r="A228" s="11">
        <v>0.1411922098831172</v>
      </c>
      <c r="B228" s="11">
        <v>0.9948664603686573</v>
      </c>
      <c r="C228">
        <v>0.0388556006178331</v>
      </c>
      <c r="D228">
        <v>1435</v>
      </c>
      <c r="E228" t="s">
        <v>755</v>
      </c>
    </row>
    <row r="229" spans="1:5" ht="12.75">
      <c r="A229" s="11">
        <v>0.21421656653438603</v>
      </c>
      <c r="B229" s="11">
        <v>0.9641255198048131</v>
      </c>
      <c r="C229">
        <v>0.08316856349355335</v>
      </c>
      <c r="D229" s="19">
        <v>3100</v>
      </c>
      <c r="E229" s="20" t="s">
        <v>755</v>
      </c>
    </row>
    <row r="230" spans="1:5" ht="12.75">
      <c r="A230" s="11">
        <v>0.3240471346063017</v>
      </c>
      <c r="B230" s="11">
        <v>0.9369596982168951</v>
      </c>
      <c r="C230">
        <v>0.06269238017463408</v>
      </c>
      <c r="D230" s="19">
        <v>2143</v>
      </c>
      <c r="E230" s="20" t="s">
        <v>755</v>
      </c>
    </row>
    <row r="231" spans="1:5" ht="12.75">
      <c r="A231" s="11">
        <v>0.5182011412206889</v>
      </c>
      <c r="B231" s="11">
        <v>0.6145432008998611</v>
      </c>
      <c r="C231">
        <v>0.8583250479168005</v>
      </c>
      <c r="D231">
        <v>2630</v>
      </c>
      <c r="E231" t="s">
        <v>755</v>
      </c>
    </row>
    <row r="232" spans="1:5" ht="12.75">
      <c r="A232" s="11">
        <v>0.5192166665910648</v>
      </c>
      <c r="B232" s="11">
        <v>0.5349984415034917</v>
      </c>
      <c r="C232">
        <v>0.9773665177531096</v>
      </c>
      <c r="D232">
        <v>2200</v>
      </c>
      <c r="E232" t="s">
        <v>755</v>
      </c>
    </row>
    <row r="233" spans="1:5" ht="12.75">
      <c r="A233" s="11">
        <v>0.9298136142656377</v>
      </c>
      <c r="B233" s="11">
        <v>0.5020687670175186</v>
      </c>
      <c r="C233">
        <v>0.8846537396121883</v>
      </c>
      <c r="D233">
        <v>2859</v>
      </c>
      <c r="E233" s="20" t="s">
        <v>755</v>
      </c>
    </row>
    <row r="234" spans="1:5" ht="12.75">
      <c r="A234" s="11">
        <v>1.234743359022409</v>
      </c>
      <c r="B234" s="11">
        <v>0.5284471644772446</v>
      </c>
      <c r="C234">
        <v>0.9817938560822687</v>
      </c>
      <c r="D234">
        <v>2992</v>
      </c>
      <c r="E234" t="s">
        <v>755</v>
      </c>
    </row>
    <row r="235" spans="1:5" ht="12.75">
      <c r="A235" s="11">
        <v>1.418205438335645</v>
      </c>
      <c r="B235" s="11">
        <v>0.4935213269055932</v>
      </c>
      <c r="C235">
        <v>0.5227504688251987</v>
      </c>
      <c r="D235">
        <v>6940</v>
      </c>
      <c r="E235" t="s">
        <v>755</v>
      </c>
    </row>
    <row r="236" spans="1:5" ht="12.75">
      <c r="A236" s="11">
        <v>2.8107397541746986</v>
      </c>
      <c r="B236" s="11">
        <v>0.9304518816858</v>
      </c>
      <c r="C236">
        <v>0.06887812850257016</v>
      </c>
      <c r="D236">
        <v>3226</v>
      </c>
      <c r="E236" s="20" t="s">
        <v>755</v>
      </c>
    </row>
    <row r="237" spans="1:5" ht="12.75">
      <c r="A237" s="11">
        <v>-0.036717233098176205</v>
      </c>
      <c r="B237" s="11">
        <v>0.5304243467035267</v>
      </c>
      <c r="C237">
        <v>0.7242564216072251</v>
      </c>
      <c r="D237">
        <v>6428</v>
      </c>
      <c r="E237" t="s">
        <v>777</v>
      </c>
    </row>
    <row r="238" spans="1:5" ht="12.75">
      <c r="A238" s="11">
        <v>0.0016194056660858958</v>
      </c>
      <c r="B238" s="11">
        <v>0.662629375703274</v>
      </c>
      <c r="C238">
        <v>0.0808254716375023</v>
      </c>
      <c r="D238">
        <v>6600</v>
      </c>
      <c r="E238" t="s">
        <v>777</v>
      </c>
    </row>
    <row r="239" spans="1:5" ht="12.75">
      <c r="A239" s="11">
        <v>0.07179665989695973</v>
      </c>
      <c r="B239" s="11">
        <v>0.4983129217695576</v>
      </c>
      <c r="C239">
        <v>0.7497445759961536</v>
      </c>
      <c r="D239">
        <v>6940</v>
      </c>
      <c r="E239" t="s">
        <v>777</v>
      </c>
    </row>
    <row r="240" spans="1:5" ht="12.75">
      <c r="A240" s="11">
        <v>0.11028729339097393</v>
      </c>
      <c r="B240" s="11">
        <v>0.6025273974274981</v>
      </c>
      <c r="C240">
        <v>0.24421957698666377</v>
      </c>
      <c r="D240">
        <v>3350</v>
      </c>
      <c r="E240" t="s">
        <v>777</v>
      </c>
    </row>
    <row r="241" spans="1:5" ht="12.75">
      <c r="A241" s="11">
        <v>2.263272019831741</v>
      </c>
      <c r="B241" s="11">
        <v>0.5769779876666085</v>
      </c>
      <c r="C241">
        <v>0.7663230437722234</v>
      </c>
      <c r="D241">
        <v>4170</v>
      </c>
      <c r="E241" t="s">
        <v>777</v>
      </c>
    </row>
    <row r="242" spans="1:5" ht="12.75">
      <c r="A242" s="11">
        <v>4.082207888667466</v>
      </c>
      <c r="B242" s="11">
        <v>0.7015305854707744</v>
      </c>
      <c r="C242">
        <v>0.03806559865900245</v>
      </c>
      <c r="D242">
        <v>6075</v>
      </c>
      <c r="E242" t="s">
        <v>777</v>
      </c>
    </row>
    <row r="243" spans="1:5" ht="12.75">
      <c r="A243" s="11">
        <v>1.1666416440727343</v>
      </c>
      <c r="B243" s="11">
        <v>0.9729584647386432</v>
      </c>
      <c r="C243">
        <v>0.02085989590953744</v>
      </c>
      <c r="D243">
        <v>1346</v>
      </c>
      <c r="E243" t="s">
        <v>567</v>
      </c>
    </row>
    <row r="244" spans="1:5" ht="12.75">
      <c r="A244" s="11">
        <v>1.465693718128972</v>
      </c>
      <c r="B244" s="11">
        <v>0.9808220481862185</v>
      </c>
      <c r="C244">
        <v>0</v>
      </c>
      <c r="D244">
        <v>1346</v>
      </c>
      <c r="E244" t="s">
        <v>567</v>
      </c>
    </row>
    <row r="245" spans="1:5" ht="12.75">
      <c r="A245" s="11">
        <v>1.4985854417371178</v>
      </c>
      <c r="B245" s="11">
        <v>0.9510916677261642</v>
      </c>
      <c r="C245">
        <v>0.034046095274483844</v>
      </c>
      <c r="D245">
        <v>1346</v>
      </c>
      <c r="E245" t="s">
        <v>567</v>
      </c>
    </row>
    <row r="246" spans="1:5" ht="12.75">
      <c r="A246" s="11">
        <v>4.14406595790843</v>
      </c>
      <c r="B246" s="11">
        <v>0.9685930907026197</v>
      </c>
      <c r="C246">
        <v>0</v>
      </c>
      <c r="D246">
        <v>1346</v>
      </c>
      <c r="E246" t="s">
        <v>567</v>
      </c>
    </row>
    <row r="247" spans="1:5" ht="12.75">
      <c r="A247" s="11">
        <v>0.16062639127762263</v>
      </c>
      <c r="B247" s="11">
        <v>0.9376347176318436</v>
      </c>
      <c r="C247">
        <v>0.6593800732434779</v>
      </c>
      <c r="D247">
        <v>0</v>
      </c>
      <c r="E247" t="s">
        <v>64</v>
      </c>
    </row>
    <row r="248" spans="1:5" ht="12.75">
      <c r="A248" s="11">
        <v>1.0430716493488357</v>
      </c>
      <c r="B248" s="11">
        <v>0.9618798301293194</v>
      </c>
      <c r="C248">
        <v>0.03994773971045494</v>
      </c>
      <c r="D248">
        <v>1618</v>
      </c>
      <c r="E248" s="20" t="s">
        <v>835</v>
      </c>
    </row>
    <row r="249" spans="1:5" ht="12.75">
      <c r="A249" s="11">
        <v>1.0668748373666361</v>
      </c>
      <c r="B249" s="11">
        <v>0.962677600426253</v>
      </c>
      <c r="C249">
        <v>0.03891008106396848</v>
      </c>
      <c r="D249">
        <v>1618</v>
      </c>
      <c r="E249" s="20" t="s">
        <v>835</v>
      </c>
    </row>
    <row r="250" spans="1:5" ht="12.75">
      <c r="A250" s="11">
        <v>3.5448469788540846</v>
      </c>
      <c r="B250" s="11">
        <v>0.960352624126433</v>
      </c>
      <c r="C250">
        <v>0.058578006182581806</v>
      </c>
      <c r="D250">
        <v>1346</v>
      </c>
      <c r="E250" t="s">
        <v>568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sakelley</dc:creator>
  <cp:keywords/>
  <dc:description/>
  <cp:lastModifiedBy>sakelley</cp:lastModifiedBy>
  <dcterms:created xsi:type="dcterms:W3CDTF">2014-09-11T14:48:26Z</dcterms:created>
  <dcterms:modified xsi:type="dcterms:W3CDTF">2015-01-15T18:16:19Z</dcterms:modified>
  <cp:category/>
  <cp:version/>
  <cp:contentType/>
  <cp:contentStatus/>
</cp:coreProperties>
</file>