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wen\Desktop\"/>
    </mc:Choice>
  </mc:AlternateContent>
  <bookViews>
    <workbookView xWindow="0" yWindow="0" windowWidth="19008" windowHeight="6936" activeTab="1"/>
  </bookViews>
  <sheets>
    <sheet name="USGS QAQC" sheetId="3" r:id="rId1"/>
    <sheet name="ALS QAQC" sheetId="4" r:id="rId2"/>
  </sheets>
  <definedNames>
    <definedName name="_xlnm._FilterDatabase" localSheetId="0" hidden="1">'USGS QAQC'!$A$5:$CF$80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G7" i="4"/>
  <c r="H7" i="4"/>
  <c r="I7" i="4"/>
  <c r="J7" i="4"/>
  <c r="K7" i="4"/>
  <c r="L7" i="4"/>
  <c r="L9" i="4" s="1"/>
  <c r="M7" i="4"/>
  <c r="N7" i="4"/>
  <c r="O7" i="4"/>
  <c r="P7" i="4"/>
  <c r="Q7" i="4"/>
  <c r="R7" i="4"/>
  <c r="S7" i="4"/>
  <c r="T7" i="4"/>
  <c r="T9" i="4" s="1"/>
  <c r="U7" i="4"/>
  <c r="V7" i="4"/>
  <c r="W7" i="4"/>
  <c r="X7" i="4"/>
  <c r="Y7" i="4"/>
  <c r="Z7" i="4"/>
  <c r="AA7" i="4"/>
  <c r="AB7" i="4"/>
  <c r="AB9" i="4" s="1"/>
  <c r="AC7" i="4"/>
  <c r="AD7" i="4"/>
  <c r="AE7" i="4"/>
  <c r="AF7" i="4"/>
  <c r="AG7" i="4"/>
  <c r="AH7" i="4"/>
  <c r="AI7" i="4"/>
  <c r="AJ7" i="4"/>
  <c r="AJ9" i="4" s="1"/>
  <c r="AK7" i="4"/>
  <c r="AL7" i="4"/>
  <c r="AM7" i="4"/>
  <c r="AN7" i="4"/>
  <c r="AO7" i="4"/>
  <c r="AP7" i="4"/>
  <c r="AQ7" i="4"/>
  <c r="AR7" i="4"/>
  <c r="AR9" i="4" s="1"/>
  <c r="AS7" i="4"/>
  <c r="AT7" i="4"/>
  <c r="AU7" i="4"/>
  <c r="AV7" i="4"/>
  <c r="AW7" i="4"/>
  <c r="AX7" i="4"/>
  <c r="AY7" i="4"/>
  <c r="AZ7" i="4"/>
  <c r="AZ9" i="4" s="1"/>
  <c r="BA7" i="4"/>
  <c r="BB7" i="4"/>
  <c r="BC7" i="4"/>
  <c r="BD7" i="4"/>
  <c r="BE7" i="4"/>
  <c r="BF7" i="4"/>
  <c r="BG7" i="4"/>
  <c r="BH7" i="4"/>
  <c r="BH9" i="4" s="1"/>
  <c r="BI7" i="4"/>
  <c r="BJ7" i="4"/>
  <c r="BK7" i="4"/>
  <c r="BL7" i="4"/>
  <c r="BM7" i="4"/>
  <c r="BN7" i="4"/>
  <c r="BO7" i="4"/>
  <c r="BP7" i="4"/>
  <c r="BP9" i="4" s="1"/>
  <c r="BQ7" i="4"/>
  <c r="BR7" i="4"/>
  <c r="BS7" i="4"/>
  <c r="BT7" i="4"/>
  <c r="BU7" i="4"/>
  <c r="BU9" i="4" s="1"/>
  <c r="F8" i="4"/>
  <c r="G8" i="4"/>
  <c r="H8" i="4"/>
  <c r="H9" i="4" s="1"/>
  <c r="I8" i="4"/>
  <c r="I9" i="4" s="1"/>
  <c r="J8" i="4"/>
  <c r="J9" i="4" s="1"/>
  <c r="K8" i="4"/>
  <c r="L8" i="4"/>
  <c r="M8" i="4"/>
  <c r="N8" i="4"/>
  <c r="O8" i="4"/>
  <c r="O9" i="4" s="1"/>
  <c r="P8" i="4"/>
  <c r="P9" i="4" s="1"/>
  <c r="Q8" i="4"/>
  <c r="Q9" i="4" s="1"/>
  <c r="R8" i="4"/>
  <c r="R9" i="4" s="1"/>
  <c r="S8" i="4"/>
  <c r="T8" i="4"/>
  <c r="U8" i="4"/>
  <c r="V8" i="4"/>
  <c r="W8" i="4"/>
  <c r="X8" i="4"/>
  <c r="X9" i="4" s="1"/>
  <c r="Y8" i="4"/>
  <c r="Y9" i="4" s="1"/>
  <c r="Z8" i="4"/>
  <c r="Z9" i="4" s="1"/>
  <c r="AA8" i="4"/>
  <c r="AB8" i="4"/>
  <c r="AC8" i="4"/>
  <c r="AD8" i="4"/>
  <c r="AE8" i="4"/>
  <c r="AF8" i="4"/>
  <c r="AF9" i="4" s="1"/>
  <c r="AG8" i="4"/>
  <c r="AH8" i="4"/>
  <c r="AH9" i="4" s="1"/>
  <c r="AI8" i="4"/>
  <c r="AJ8" i="4"/>
  <c r="AK8" i="4"/>
  <c r="AL8" i="4"/>
  <c r="AM8" i="4"/>
  <c r="AN8" i="4"/>
  <c r="AN9" i="4" s="1"/>
  <c r="AO8" i="4"/>
  <c r="AP8" i="4"/>
  <c r="AP9" i="4" s="1"/>
  <c r="AQ8" i="4"/>
  <c r="AR8" i="4"/>
  <c r="AS8" i="4"/>
  <c r="AT8" i="4"/>
  <c r="AU8" i="4"/>
  <c r="AV8" i="4"/>
  <c r="AV9" i="4" s="1"/>
  <c r="AW8" i="4"/>
  <c r="AX8" i="4"/>
  <c r="AY8" i="4"/>
  <c r="AZ8" i="4"/>
  <c r="BA8" i="4"/>
  <c r="BB8" i="4"/>
  <c r="BC8" i="4"/>
  <c r="BD8" i="4"/>
  <c r="BD9" i="4" s="1"/>
  <c r="BE8" i="4"/>
  <c r="BF8" i="4"/>
  <c r="BF9" i="4" s="1"/>
  <c r="BG8" i="4"/>
  <c r="BH8" i="4"/>
  <c r="BI8" i="4"/>
  <c r="BJ8" i="4"/>
  <c r="BK8" i="4"/>
  <c r="BK9" i="4" s="1"/>
  <c r="BL8" i="4"/>
  <c r="BL9" i="4" s="1"/>
  <c r="BM8" i="4"/>
  <c r="BN8" i="4"/>
  <c r="BN9" i="4" s="1"/>
  <c r="BO8" i="4"/>
  <c r="BP8" i="4"/>
  <c r="BQ8" i="4"/>
  <c r="BR8" i="4"/>
  <c r="BS8" i="4"/>
  <c r="BT8" i="4"/>
  <c r="BT9" i="4" s="1"/>
  <c r="BU8" i="4"/>
  <c r="AX9" i="4"/>
  <c r="C8" i="4"/>
  <c r="C7" i="4"/>
  <c r="D14" i="4"/>
  <c r="E14" i="4"/>
  <c r="F14" i="4"/>
  <c r="G14" i="4"/>
  <c r="G16" i="4" s="1"/>
  <c r="H14" i="4"/>
  <c r="I14" i="4"/>
  <c r="J14" i="4"/>
  <c r="K14" i="4"/>
  <c r="K16" i="4" s="1"/>
  <c r="L14" i="4"/>
  <c r="M14" i="4"/>
  <c r="N14" i="4"/>
  <c r="O14" i="4"/>
  <c r="O16" i="4" s="1"/>
  <c r="P14" i="4"/>
  <c r="Q14" i="4"/>
  <c r="R14" i="4"/>
  <c r="S14" i="4"/>
  <c r="T14" i="4"/>
  <c r="U14" i="4"/>
  <c r="V14" i="4"/>
  <c r="W14" i="4"/>
  <c r="W16" i="4" s="1"/>
  <c r="X14" i="4"/>
  <c r="Y14" i="4"/>
  <c r="Z14" i="4"/>
  <c r="AA14" i="4"/>
  <c r="AA16" i="4" s="1"/>
  <c r="AB14" i="4"/>
  <c r="AC14" i="4"/>
  <c r="AD14" i="4"/>
  <c r="AE14" i="4"/>
  <c r="AE16" i="4" s="1"/>
  <c r="AF14" i="4"/>
  <c r="AG14" i="4"/>
  <c r="AH14" i="4"/>
  <c r="AI14" i="4"/>
  <c r="AJ14" i="4"/>
  <c r="AK14" i="4"/>
  <c r="AL14" i="4"/>
  <c r="AM14" i="4"/>
  <c r="AM16" i="4" s="1"/>
  <c r="AN14" i="4"/>
  <c r="AO14" i="4"/>
  <c r="AP14" i="4"/>
  <c r="AQ14" i="4"/>
  <c r="AQ16" i="4" s="1"/>
  <c r="AR14" i="4"/>
  <c r="AS14" i="4"/>
  <c r="AT14" i="4"/>
  <c r="AU14" i="4"/>
  <c r="AV14" i="4"/>
  <c r="AW14" i="4"/>
  <c r="AX14" i="4"/>
  <c r="AY14" i="4"/>
  <c r="AZ14" i="4"/>
  <c r="BA14" i="4"/>
  <c r="BB14" i="4"/>
  <c r="BC14" i="4"/>
  <c r="BC16" i="4" s="1"/>
  <c r="BD14" i="4"/>
  <c r="BE14" i="4"/>
  <c r="BF14" i="4"/>
  <c r="BG14" i="4"/>
  <c r="BG16" i="4" s="1"/>
  <c r="BH14" i="4"/>
  <c r="BI14" i="4"/>
  <c r="BJ14" i="4"/>
  <c r="BK14" i="4"/>
  <c r="BK16" i="4" s="1"/>
  <c r="BL14" i="4"/>
  <c r="BM14" i="4"/>
  <c r="BN14" i="4"/>
  <c r="BO14" i="4"/>
  <c r="BO16" i="4" s="1"/>
  <c r="BP14" i="4"/>
  <c r="BQ14" i="4"/>
  <c r="BR14" i="4"/>
  <c r="BS14" i="4"/>
  <c r="BT14" i="4"/>
  <c r="D15" i="4"/>
  <c r="E15" i="4"/>
  <c r="F15" i="4"/>
  <c r="G15" i="4"/>
  <c r="H15" i="4"/>
  <c r="I15" i="4"/>
  <c r="I16" i="4" s="1"/>
  <c r="J15" i="4"/>
  <c r="K15" i="4"/>
  <c r="L15" i="4"/>
  <c r="M15" i="4"/>
  <c r="N15" i="4"/>
  <c r="O15" i="4"/>
  <c r="P15" i="4"/>
  <c r="Q15" i="4"/>
  <c r="Q16" i="4" s="1"/>
  <c r="R15" i="4"/>
  <c r="S15" i="4"/>
  <c r="T15" i="4"/>
  <c r="U15" i="4"/>
  <c r="V15" i="4"/>
  <c r="W15" i="4"/>
  <c r="X15" i="4"/>
  <c r="Y15" i="4"/>
  <c r="Y16" i="4" s="1"/>
  <c r="Z15" i="4"/>
  <c r="AA15" i="4"/>
  <c r="AB15" i="4"/>
  <c r="AC15" i="4"/>
  <c r="AC16" i="4" s="1"/>
  <c r="AD15" i="4"/>
  <c r="AE15" i="4"/>
  <c r="AF15" i="4"/>
  <c r="AG15" i="4"/>
  <c r="AG16" i="4" s="1"/>
  <c r="AH15" i="4"/>
  <c r="AI15" i="4"/>
  <c r="AJ15" i="4"/>
  <c r="AK15" i="4"/>
  <c r="AK16" i="4" s="1"/>
  <c r="AL15" i="4"/>
  <c r="AM15" i="4"/>
  <c r="AN15" i="4"/>
  <c r="AO15" i="4"/>
  <c r="AO16" i="4" s="1"/>
  <c r="AP15" i="4"/>
  <c r="AQ15" i="4"/>
  <c r="AR15" i="4"/>
  <c r="AS15" i="4"/>
  <c r="AT15" i="4"/>
  <c r="AU15" i="4"/>
  <c r="AV15" i="4"/>
  <c r="AW15" i="4"/>
  <c r="AW16" i="4" s="1"/>
  <c r="AX15" i="4"/>
  <c r="AY15" i="4"/>
  <c r="AZ15" i="4"/>
  <c r="BA15" i="4"/>
  <c r="BA16" i="4" s="1"/>
  <c r="BB15" i="4"/>
  <c r="BC15" i="4"/>
  <c r="BD15" i="4"/>
  <c r="BE15" i="4"/>
  <c r="BE16" i="4" s="1"/>
  <c r="BF15" i="4"/>
  <c r="BG15" i="4"/>
  <c r="BH15" i="4"/>
  <c r="BI15" i="4"/>
  <c r="BI16" i="4" s="1"/>
  <c r="BJ15" i="4"/>
  <c r="BK15" i="4"/>
  <c r="BL15" i="4"/>
  <c r="BM15" i="4"/>
  <c r="BM16" i="4" s="1"/>
  <c r="BN15" i="4"/>
  <c r="BO15" i="4"/>
  <c r="BP15" i="4"/>
  <c r="BP16" i="4" s="1"/>
  <c r="BQ15" i="4"/>
  <c r="BQ16" i="4" s="1"/>
  <c r="BR15" i="4"/>
  <c r="BS15" i="4"/>
  <c r="BT15" i="4"/>
  <c r="C15" i="4"/>
  <c r="C14" i="4"/>
  <c r="D16" i="4"/>
  <c r="L16" i="4"/>
  <c r="T16" i="4"/>
  <c r="AB16" i="4"/>
  <c r="AF16" i="4"/>
  <c r="AJ16" i="4"/>
  <c r="AR16" i="4"/>
  <c r="AZ16" i="4"/>
  <c r="BH16" i="4"/>
  <c r="G89" i="3"/>
  <c r="G91" i="3" s="1"/>
  <c r="H89" i="3"/>
  <c r="H91" i="3" s="1"/>
  <c r="I89" i="3"/>
  <c r="J89" i="3"/>
  <c r="K89" i="3"/>
  <c r="K91" i="3" s="1"/>
  <c r="L89" i="3"/>
  <c r="L91" i="3" s="1"/>
  <c r="M89" i="3"/>
  <c r="N89" i="3"/>
  <c r="O89" i="3"/>
  <c r="P89" i="3"/>
  <c r="Q89" i="3"/>
  <c r="R89" i="3"/>
  <c r="S89" i="3"/>
  <c r="S91" i="3" s="1"/>
  <c r="T89" i="3"/>
  <c r="T91" i="3" s="1"/>
  <c r="U89" i="3"/>
  <c r="U91" i="3" s="1"/>
  <c r="V89" i="3"/>
  <c r="W89" i="3"/>
  <c r="W91" i="3" s="1"/>
  <c r="X89" i="3"/>
  <c r="X91" i="3" s="1"/>
  <c r="Y89" i="3"/>
  <c r="Z89" i="3"/>
  <c r="AA89" i="3"/>
  <c r="AA91" i="3" s="1"/>
  <c r="AB89" i="3"/>
  <c r="AC89" i="3"/>
  <c r="AD89" i="3"/>
  <c r="AE89" i="3"/>
  <c r="AF89" i="3"/>
  <c r="AG89" i="3"/>
  <c r="AH89" i="3"/>
  <c r="AI89" i="3"/>
  <c r="AI91" i="3" s="1"/>
  <c r="AJ89" i="3"/>
  <c r="AJ91" i="3" s="1"/>
  <c r="AK89" i="3"/>
  <c r="AK91" i="3" s="1"/>
  <c r="AL89" i="3"/>
  <c r="AM89" i="3"/>
  <c r="AM91" i="3" s="1"/>
  <c r="AN89" i="3"/>
  <c r="AN91" i="3" s="1"/>
  <c r="AO89" i="3"/>
  <c r="AP89" i="3"/>
  <c r="AQ89" i="3"/>
  <c r="AR89" i="3"/>
  <c r="AS89" i="3"/>
  <c r="AS91" i="3" s="1"/>
  <c r="AT89" i="3"/>
  <c r="AU89" i="3"/>
  <c r="AV89" i="3"/>
  <c r="AW89" i="3"/>
  <c r="AX89" i="3"/>
  <c r="AY89" i="3"/>
  <c r="AY91" i="3" s="1"/>
  <c r="AZ89" i="3"/>
  <c r="AZ91" i="3" s="1"/>
  <c r="BA89" i="3"/>
  <c r="BA91" i="3" s="1"/>
  <c r="BB89" i="3"/>
  <c r="BC89" i="3"/>
  <c r="BD89" i="3"/>
  <c r="BE89" i="3"/>
  <c r="BF89" i="3"/>
  <c r="BG89" i="3"/>
  <c r="BH89" i="3"/>
  <c r="BI89" i="3"/>
  <c r="BI91" i="3" s="1"/>
  <c r="BJ89" i="3"/>
  <c r="BK89" i="3"/>
  <c r="BK91" i="3" s="1"/>
  <c r="BL89" i="3"/>
  <c r="BL91" i="3" s="1"/>
  <c r="BM89" i="3"/>
  <c r="BN89" i="3"/>
  <c r="BO89" i="3"/>
  <c r="BO91" i="3" s="1"/>
  <c r="BP89" i="3"/>
  <c r="BQ89" i="3"/>
  <c r="BQ91" i="3" s="1"/>
  <c r="BR89" i="3"/>
  <c r="BS89" i="3"/>
  <c r="BT89" i="3"/>
  <c r="BT91" i="3" s="1"/>
  <c r="BU89" i="3"/>
  <c r="BV89" i="3"/>
  <c r="BW89" i="3"/>
  <c r="BX89" i="3"/>
  <c r="BY89" i="3"/>
  <c r="BY91" i="3" s="1"/>
  <c r="BZ89" i="3"/>
  <c r="CA89" i="3"/>
  <c r="CA91" i="3" s="1"/>
  <c r="CB89" i="3"/>
  <c r="CB91" i="3" s="1"/>
  <c r="CC89" i="3"/>
  <c r="CD89" i="3"/>
  <c r="CE89" i="3"/>
  <c r="CE91" i="3" s="1"/>
  <c r="CF89" i="3"/>
  <c r="G90" i="3"/>
  <c r="H90" i="3"/>
  <c r="I90" i="3"/>
  <c r="J90" i="3"/>
  <c r="J91" i="3" s="1"/>
  <c r="K90" i="3"/>
  <c r="L90" i="3"/>
  <c r="M90" i="3"/>
  <c r="N90" i="3"/>
  <c r="N91" i="3" s="1"/>
  <c r="O90" i="3"/>
  <c r="O91" i="3" s="1"/>
  <c r="P90" i="3"/>
  <c r="Q90" i="3"/>
  <c r="R90" i="3"/>
  <c r="R91" i="3" s="1"/>
  <c r="S90" i="3"/>
  <c r="T90" i="3"/>
  <c r="U90" i="3"/>
  <c r="V90" i="3"/>
  <c r="W90" i="3"/>
  <c r="X90" i="3"/>
  <c r="Y90" i="3"/>
  <c r="Z90" i="3"/>
  <c r="Z91" i="3" s="1"/>
  <c r="AA90" i="3"/>
  <c r="AB90" i="3"/>
  <c r="AC90" i="3"/>
  <c r="AD90" i="3"/>
  <c r="AD91" i="3" s="1"/>
  <c r="AE90" i="3"/>
  <c r="AE91" i="3" s="1"/>
  <c r="AF90" i="3"/>
  <c r="AG90" i="3"/>
  <c r="AH90" i="3"/>
  <c r="AH91" i="3" s="1"/>
  <c r="AI90" i="3"/>
  <c r="AJ90" i="3"/>
  <c r="AK90" i="3"/>
  <c r="AL90" i="3"/>
  <c r="AL91" i="3" s="1"/>
  <c r="AM90" i="3"/>
  <c r="AN90" i="3"/>
  <c r="AO90" i="3"/>
  <c r="AP90" i="3"/>
  <c r="AP91" i="3" s="1"/>
  <c r="AQ90" i="3"/>
  <c r="AR90" i="3"/>
  <c r="AS90" i="3"/>
  <c r="AT90" i="3"/>
  <c r="AU90" i="3"/>
  <c r="AU91" i="3" s="1"/>
  <c r="AV90" i="3"/>
  <c r="AW90" i="3"/>
  <c r="AX90" i="3"/>
  <c r="AX91" i="3" s="1"/>
  <c r="AY90" i="3"/>
  <c r="AZ90" i="3"/>
  <c r="BA90" i="3"/>
  <c r="BB90" i="3"/>
  <c r="BB91" i="3" s="1"/>
  <c r="BC90" i="3"/>
  <c r="BC91" i="3" s="1"/>
  <c r="BD90" i="3"/>
  <c r="BE90" i="3"/>
  <c r="BF90" i="3"/>
  <c r="BF91" i="3" s="1"/>
  <c r="BG90" i="3"/>
  <c r="BH90" i="3"/>
  <c r="BI90" i="3"/>
  <c r="BJ90" i="3"/>
  <c r="BK90" i="3"/>
  <c r="BL90" i="3"/>
  <c r="BM90" i="3"/>
  <c r="BN90" i="3"/>
  <c r="BN91" i="3" s="1"/>
  <c r="BO90" i="3"/>
  <c r="BP90" i="3"/>
  <c r="BQ90" i="3"/>
  <c r="BR90" i="3"/>
  <c r="BR91" i="3" s="1"/>
  <c r="BS90" i="3"/>
  <c r="BS91" i="3" s="1"/>
  <c r="BT90" i="3"/>
  <c r="BU90" i="3"/>
  <c r="BV90" i="3"/>
  <c r="BV91" i="3" s="1"/>
  <c r="BW90" i="3"/>
  <c r="BX90" i="3"/>
  <c r="BY90" i="3"/>
  <c r="BZ90" i="3"/>
  <c r="BZ91" i="3" s="1"/>
  <c r="CA90" i="3"/>
  <c r="CB90" i="3"/>
  <c r="CC90" i="3"/>
  <c r="CD90" i="3"/>
  <c r="CD91" i="3" s="1"/>
  <c r="CE90" i="3"/>
  <c r="CF90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U83" i="3" s="1"/>
  <c r="V81" i="3"/>
  <c r="W81" i="3"/>
  <c r="X81" i="3"/>
  <c r="Y81" i="3"/>
  <c r="Z81" i="3"/>
  <c r="AA81" i="3"/>
  <c r="AB81" i="3"/>
  <c r="AC81" i="3"/>
  <c r="AC83" i="3" s="1"/>
  <c r="AD81" i="3"/>
  <c r="AE81" i="3"/>
  <c r="AF81" i="3"/>
  <c r="AG81" i="3"/>
  <c r="AH81" i="3"/>
  <c r="AI81" i="3"/>
  <c r="AJ81" i="3"/>
  <c r="AK81" i="3"/>
  <c r="AK83" i="3" s="1"/>
  <c r="AL81" i="3"/>
  <c r="AM81" i="3"/>
  <c r="AN81" i="3"/>
  <c r="AO81" i="3"/>
  <c r="AP81" i="3"/>
  <c r="AP83" i="3" s="1"/>
  <c r="AQ81" i="3"/>
  <c r="AR81" i="3"/>
  <c r="AS81" i="3"/>
  <c r="AS83" i="3" s="1"/>
  <c r="AT81" i="3"/>
  <c r="AU81" i="3"/>
  <c r="AV81" i="3"/>
  <c r="AV83" i="3" s="1"/>
  <c r="AW81" i="3"/>
  <c r="AX81" i="3"/>
  <c r="AY81" i="3"/>
  <c r="AZ81" i="3"/>
  <c r="BA81" i="3"/>
  <c r="BA83" i="3" s="1"/>
  <c r="BB81" i="3"/>
  <c r="BC81" i="3"/>
  <c r="BD81" i="3"/>
  <c r="BE81" i="3"/>
  <c r="BF81" i="3"/>
  <c r="BG81" i="3"/>
  <c r="BH81" i="3"/>
  <c r="BI81" i="3"/>
  <c r="BI83" i="3" s="1"/>
  <c r="BJ81" i="3"/>
  <c r="BK81" i="3"/>
  <c r="BL81" i="3"/>
  <c r="BM81" i="3"/>
  <c r="BN81" i="3"/>
  <c r="BN83" i="3" s="1"/>
  <c r="BO81" i="3"/>
  <c r="BP81" i="3"/>
  <c r="BQ81" i="3"/>
  <c r="BQ83" i="3" s="1"/>
  <c r="BR81" i="3"/>
  <c r="BS81" i="3"/>
  <c r="BT81" i="3"/>
  <c r="BT83" i="3" s="1"/>
  <c r="BU81" i="3"/>
  <c r="BV81" i="3"/>
  <c r="BV83" i="3" s="1"/>
  <c r="BW81" i="3"/>
  <c r="BX81" i="3"/>
  <c r="BY81" i="3"/>
  <c r="BZ81" i="3"/>
  <c r="CA81" i="3"/>
  <c r="CB81" i="3"/>
  <c r="CC81" i="3"/>
  <c r="CD81" i="3"/>
  <c r="CE81" i="3"/>
  <c r="CF81" i="3"/>
  <c r="CF83" i="3" s="1"/>
  <c r="G82" i="3"/>
  <c r="G83" i="3" s="1"/>
  <c r="H82" i="3"/>
  <c r="I82" i="3"/>
  <c r="J82" i="3"/>
  <c r="K82" i="3"/>
  <c r="L82" i="3"/>
  <c r="M82" i="3"/>
  <c r="N82" i="3"/>
  <c r="O82" i="3"/>
  <c r="O83" i="3" s="1"/>
  <c r="P82" i="3"/>
  <c r="Q82" i="3"/>
  <c r="R82" i="3"/>
  <c r="S82" i="3"/>
  <c r="T82" i="3"/>
  <c r="T83" i="3" s="1"/>
  <c r="U82" i="3"/>
  <c r="V82" i="3"/>
  <c r="W82" i="3"/>
  <c r="W83" i="3" s="1"/>
  <c r="X82" i="3"/>
  <c r="Y82" i="3"/>
  <c r="Z82" i="3"/>
  <c r="Z83" i="3" s="1"/>
  <c r="AA82" i="3"/>
  <c r="AB82" i="3"/>
  <c r="AB83" i="3" s="1"/>
  <c r="AC82" i="3"/>
  <c r="AD82" i="3"/>
  <c r="AD83" i="3" s="1"/>
  <c r="AE82" i="3"/>
  <c r="AE83" i="3" s="1"/>
  <c r="AF82" i="3"/>
  <c r="AG82" i="3"/>
  <c r="AH82" i="3"/>
  <c r="AI82" i="3"/>
  <c r="AJ82" i="3"/>
  <c r="AK82" i="3"/>
  <c r="AL82" i="3"/>
  <c r="AM82" i="3"/>
  <c r="AM83" i="3" s="1"/>
  <c r="AN82" i="3"/>
  <c r="AO82" i="3"/>
  <c r="AP82" i="3"/>
  <c r="AQ82" i="3"/>
  <c r="AR82" i="3"/>
  <c r="AR83" i="3" s="1"/>
  <c r="AS82" i="3"/>
  <c r="AT82" i="3"/>
  <c r="AU82" i="3"/>
  <c r="AU83" i="3" s="1"/>
  <c r="AV82" i="3"/>
  <c r="AW82" i="3"/>
  <c r="AX82" i="3"/>
  <c r="AX83" i="3" s="1"/>
  <c r="AY82" i="3"/>
  <c r="AZ82" i="3"/>
  <c r="BA82" i="3"/>
  <c r="BB82" i="3"/>
  <c r="BB83" i="3" s="1"/>
  <c r="BC82" i="3"/>
  <c r="BC83" i="3" s="1"/>
  <c r="BD82" i="3"/>
  <c r="BE82" i="3"/>
  <c r="BE83" i="3" s="1"/>
  <c r="BF82" i="3"/>
  <c r="BG82" i="3"/>
  <c r="BH82" i="3"/>
  <c r="BH83" i="3" s="1"/>
  <c r="BI82" i="3"/>
  <c r="BJ82" i="3"/>
  <c r="BK82" i="3"/>
  <c r="BK83" i="3" s="1"/>
  <c r="BL82" i="3"/>
  <c r="BM82" i="3"/>
  <c r="BN82" i="3"/>
  <c r="BO82" i="3"/>
  <c r="BP82" i="3"/>
  <c r="BP83" i="3" s="1"/>
  <c r="BQ82" i="3"/>
  <c r="BR82" i="3"/>
  <c r="BR83" i="3" s="1"/>
  <c r="BS82" i="3"/>
  <c r="BS83" i="3" s="1"/>
  <c r="BT82" i="3"/>
  <c r="BU82" i="3"/>
  <c r="BV82" i="3"/>
  <c r="BW82" i="3"/>
  <c r="BX82" i="3"/>
  <c r="BY82" i="3"/>
  <c r="BZ82" i="3"/>
  <c r="CA82" i="3"/>
  <c r="CA83" i="3" s="1"/>
  <c r="CB82" i="3"/>
  <c r="CC82" i="3"/>
  <c r="CC83" i="3" s="1"/>
  <c r="CD82" i="3"/>
  <c r="CE82" i="3"/>
  <c r="CF82" i="3"/>
  <c r="F82" i="3"/>
  <c r="F81" i="3"/>
  <c r="V91" i="3"/>
  <c r="AC91" i="3"/>
  <c r="AQ91" i="3"/>
  <c r="BJ91" i="3"/>
  <c r="BW91" i="3"/>
  <c r="P91" i="3"/>
  <c r="AF91" i="3"/>
  <c r="AV91" i="3"/>
  <c r="BD91" i="3"/>
  <c r="CF91" i="3"/>
  <c r="F90" i="3"/>
  <c r="F89" i="3"/>
  <c r="AT91" i="3"/>
  <c r="CC91" i="3"/>
  <c r="BX91" i="3"/>
  <c r="BU91" i="3"/>
  <c r="BP91" i="3"/>
  <c r="BM91" i="3"/>
  <c r="BH91" i="3"/>
  <c r="BG91" i="3"/>
  <c r="BE91" i="3"/>
  <c r="AW91" i="3"/>
  <c r="AR91" i="3"/>
  <c r="AO91" i="3"/>
  <c r="AG91" i="3"/>
  <c r="AB91" i="3"/>
  <c r="Y91" i="3"/>
  <c r="Q91" i="3"/>
  <c r="M91" i="3"/>
  <c r="I91" i="3"/>
  <c r="BY83" i="3"/>
  <c r="M83" i="3"/>
  <c r="CE83" i="3"/>
  <c r="CD83" i="3"/>
  <c r="CB83" i="3"/>
  <c r="BZ83" i="3"/>
  <c r="BX83" i="3"/>
  <c r="BW83" i="3"/>
  <c r="BU83" i="3"/>
  <c r="BO83" i="3"/>
  <c r="BM83" i="3"/>
  <c r="BL83" i="3"/>
  <c r="BJ83" i="3"/>
  <c r="BG83" i="3"/>
  <c r="BF83" i="3"/>
  <c r="BD83" i="3"/>
  <c r="AZ83" i="3"/>
  <c r="AY83" i="3"/>
  <c r="AW83" i="3"/>
  <c r="AT83" i="3"/>
  <c r="AQ83" i="3"/>
  <c r="AO83" i="3"/>
  <c r="AN83" i="3"/>
  <c r="AL83" i="3"/>
  <c r="AJ83" i="3"/>
  <c r="AI83" i="3"/>
  <c r="AH83" i="3"/>
  <c r="AG83" i="3"/>
  <c r="AF83" i="3"/>
  <c r="AA83" i="3"/>
  <c r="Y83" i="3"/>
  <c r="X83" i="3"/>
  <c r="V83" i="3"/>
  <c r="S83" i="3"/>
  <c r="R83" i="3"/>
  <c r="Q83" i="3"/>
  <c r="P83" i="3"/>
  <c r="N83" i="3"/>
  <c r="L83" i="3"/>
  <c r="K83" i="3"/>
  <c r="J83" i="3"/>
  <c r="I83" i="3"/>
  <c r="H83" i="3"/>
  <c r="F83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G28" i="3"/>
  <c r="H28" i="3"/>
  <c r="I28" i="3"/>
  <c r="J28" i="3"/>
  <c r="K28" i="3"/>
  <c r="L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G22" i="3"/>
  <c r="H22" i="3"/>
  <c r="I22" i="3"/>
  <c r="J22" i="3"/>
  <c r="K22" i="3"/>
  <c r="L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F22" i="3"/>
  <c r="F76" i="3"/>
  <c r="F70" i="3"/>
  <c r="F64" i="3"/>
  <c r="F58" i="3"/>
  <c r="F52" i="3"/>
  <c r="F46" i="3"/>
  <c r="F40" i="3"/>
  <c r="F34" i="3"/>
  <c r="F28" i="3"/>
  <c r="F16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F10" i="3"/>
  <c r="F20" i="3"/>
  <c r="G20" i="3"/>
  <c r="H20" i="3"/>
  <c r="I20" i="3"/>
  <c r="J20" i="3"/>
  <c r="K20" i="3"/>
  <c r="L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F21" i="3"/>
  <c r="G21" i="3"/>
  <c r="H21" i="3"/>
  <c r="I21" i="3"/>
  <c r="J21" i="3"/>
  <c r="K21" i="3"/>
  <c r="L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G26" i="3"/>
  <c r="H26" i="3"/>
  <c r="I26" i="3"/>
  <c r="J26" i="3"/>
  <c r="K26" i="3"/>
  <c r="L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G27" i="3"/>
  <c r="H27" i="3"/>
  <c r="I27" i="3"/>
  <c r="J27" i="3"/>
  <c r="K27" i="3"/>
  <c r="L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F75" i="3"/>
  <c r="F74" i="3"/>
  <c r="F69" i="3"/>
  <c r="F68" i="3"/>
  <c r="F63" i="3"/>
  <c r="F62" i="3"/>
  <c r="F57" i="3"/>
  <c r="F56" i="3"/>
  <c r="F51" i="3"/>
  <c r="F50" i="3"/>
  <c r="F45" i="3"/>
  <c r="F44" i="3"/>
  <c r="F39" i="3"/>
  <c r="F38" i="3"/>
  <c r="F33" i="3"/>
  <c r="F32" i="3"/>
  <c r="F27" i="3"/>
  <c r="F26" i="3"/>
  <c r="F15" i="3"/>
  <c r="F14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F9" i="3"/>
  <c r="F8" i="3"/>
  <c r="BB16" i="4" l="1"/>
  <c r="V16" i="4"/>
  <c r="N16" i="4"/>
  <c r="AU16" i="4"/>
  <c r="BF16" i="4"/>
  <c r="AX16" i="4"/>
  <c r="AP16" i="4"/>
  <c r="AH16" i="4"/>
  <c r="Z16" i="4"/>
  <c r="R16" i="4"/>
  <c r="J16" i="4"/>
  <c r="AY16" i="4"/>
  <c r="AI16" i="4"/>
  <c r="S16" i="4"/>
  <c r="BR16" i="4"/>
  <c r="BJ16" i="4"/>
  <c r="AT16" i="4"/>
  <c r="AL16" i="4"/>
  <c r="F16" i="4"/>
  <c r="AS16" i="4"/>
  <c r="U16" i="4"/>
  <c r="M16" i="4"/>
  <c r="E16" i="4"/>
  <c r="C9" i="4"/>
  <c r="BM9" i="4"/>
  <c r="BS9" i="4"/>
  <c r="BC9" i="4"/>
  <c r="AU9" i="4"/>
  <c r="AM9" i="4"/>
  <c r="AE9" i="4"/>
  <c r="W9" i="4"/>
  <c r="G9" i="4"/>
  <c r="AT9" i="4"/>
  <c r="AL9" i="4"/>
  <c r="AD9" i="4"/>
  <c r="V9" i="4"/>
  <c r="N9" i="4"/>
  <c r="F9" i="4"/>
  <c r="BO9" i="4"/>
  <c r="AQ9" i="4"/>
  <c r="AI9" i="4"/>
  <c r="AA9" i="4"/>
  <c r="S9" i="4"/>
  <c r="K9" i="4"/>
  <c r="BE9" i="4"/>
  <c r="AW9" i="4"/>
  <c r="AO9" i="4"/>
  <c r="AG9" i="4"/>
  <c r="BR9" i="4"/>
  <c r="BJ9" i="4"/>
  <c r="BB9" i="4"/>
  <c r="BQ9" i="4"/>
  <c r="BI9" i="4"/>
  <c r="BA9" i="4"/>
  <c r="AS9" i="4"/>
  <c r="AK9" i="4"/>
  <c r="AC9" i="4"/>
  <c r="U9" i="4"/>
  <c r="M9" i="4"/>
  <c r="AD16" i="4"/>
  <c r="BG9" i="4"/>
  <c r="AY9" i="4"/>
  <c r="BT16" i="4"/>
  <c r="BL16" i="4"/>
  <c r="BD16" i="4"/>
  <c r="AV16" i="4"/>
  <c r="AN16" i="4"/>
  <c r="X16" i="4"/>
  <c r="P16" i="4"/>
  <c r="H16" i="4"/>
  <c r="BN16" i="4"/>
  <c r="BS16" i="4"/>
  <c r="C16" i="4"/>
  <c r="F91" i="3"/>
</calcChain>
</file>

<file path=xl/sharedStrings.xml><?xml version="1.0" encoding="utf-8"?>
<sst xmlns="http://schemas.openxmlformats.org/spreadsheetml/2006/main" count="1067" uniqueCount="193">
  <si>
    <t>CAP-MLJ-001</t>
  </si>
  <si>
    <t>CAP-MLJ-001-2</t>
  </si>
  <si>
    <t>C_FA_ICPMS-AU</t>
  </si>
  <si>
    <t>C_ISE-F</t>
  </si>
  <si>
    <t>C_ICPOES_MS-60</t>
  </si>
  <si>
    <t>C_WDXRF-MAJORS</t>
  </si>
  <si>
    <t>Lab No.</t>
  </si>
  <si>
    <t>Field No.</t>
  </si>
  <si>
    <t>Sample Description</t>
  </si>
  <si>
    <t>Rep</t>
  </si>
  <si>
    <t>Au</t>
  </si>
  <si>
    <t>F</t>
  </si>
  <si>
    <t>Al</t>
  </si>
  <si>
    <t>Ca</t>
  </si>
  <si>
    <t>Fe</t>
  </si>
  <si>
    <t>K</t>
  </si>
  <si>
    <t>Mg</t>
  </si>
  <si>
    <t>P</t>
  </si>
  <si>
    <t>S</t>
  </si>
  <si>
    <t>Si</t>
  </si>
  <si>
    <t>Ti</t>
  </si>
  <si>
    <t>Ag</t>
  </si>
  <si>
    <t>As</t>
  </si>
  <si>
    <t>B</t>
  </si>
  <si>
    <t>Ba</t>
  </si>
  <si>
    <t>Be</t>
  </si>
  <si>
    <t>Bi</t>
  </si>
  <si>
    <t>Cd</t>
  </si>
  <si>
    <t>Ce</t>
  </si>
  <si>
    <t>Co</t>
  </si>
  <si>
    <t>Cr</t>
  </si>
  <si>
    <t>Cs</t>
  </si>
  <si>
    <t>Cu</t>
  </si>
  <si>
    <t>Dy</t>
  </si>
  <si>
    <t>Er</t>
  </si>
  <si>
    <t>Eu</t>
  </si>
  <si>
    <t>Ga</t>
  </si>
  <si>
    <t>Gd</t>
  </si>
  <si>
    <t>Ge</t>
  </si>
  <si>
    <t>Hf</t>
  </si>
  <si>
    <t>Ho</t>
  </si>
  <si>
    <t>In</t>
  </si>
  <si>
    <t>La</t>
  </si>
  <si>
    <t>Li</t>
  </si>
  <si>
    <t>Lu</t>
  </si>
  <si>
    <t>Mn</t>
  </si>
  <si>
    <t>Mo</t>
  </si>
  <si>
    <t>Nb</t>
  </si>
  <si>
    <t>Nd</t>
  </si>
  <si>
    <t>Ni</t>
  </si>
  <si>
    <t>Pb</t>
  </si>
  <si>
    <t>Pr</t>
  </si>
  <si>
    <t>Rb</t>
  </si>
  <si>
    <t>Re</t>
  </si>
  <si>
    <t>Sb</t>
  </si>
  <si>
    <t>Sc</t>
  </si>
  <si>
    <t>Se</t>
  </si>
  <si>
    <t>Sm</t>
  </si>
  <si>
    <t>Sn</t>
  </si>
  <si>
    <t>Sr</t>
  </si>
  <si>
    <t>Ta</t>
  </si>
  <si>
    <t>Tb</t>
  </si>
  <si>
    <t>Te</t>
  </si>
  <si>
    <t>Th</t>
  </si>
  <si>
    <t>Tl</t>
  </si>
  <si>
    <t>Tm</t>
  </si>
  <si>
    <t>U</t>
  </si>
  <si>
    <t>V</t>
  </si>
  <si>
    <t>W</t>
  </si>
  <si>
    <t>Y</t>
  </si>
  <si>
    <t>Yb</t>
  </si>
  <si>
    <t>Zn</t>
  </si>
  <si>
    <t>Zr</t>
  </si>
  <si>
    <t>Al2O3</t>
  </si>
  <si>
    <t>BaO</t>
  </si>
  <si>
    <t>CaO</t>
  </si>
  <si>
    <t>Cr2O3</t>
  </si>
  <si>
    <t>Fe2O3</t>
  </si>
  <si>
    <t>K2O</t>
  </si>
  <si>
    <t>LOI</t>
  </si>
  <si>
    <t>MgO</t>
  </si>
  <si>
    <t>MnO</t>
  </si>
  <si>
    <t>Na2O</t>
  </si>
  <si>
    <t>P2O5</t>
  </si>
  <si>
    <t>SiO2</t>
  </si>
  <si>
    <t>SrO</t>
  </si>
  <si>
    <t>TiO2</t>
  </si>
  <si>
    <t>V2O5</t>
  </si>
  <si>
    <t>ppb</t>
  </si>
  <si>
    <t>%</t>
  </si>
  <si>
    <t>ppm</t>
  </si>
  <si>
    <t>C-510107</t>
  </si>
  <si>
    <t>Gal136Dup</t>
  </si>
  <si>
    <t>&lt;5</t>
  </si>
  <si>
    <t>&lt;0.1</t>
  </si>
  <si>
    <t>&lt;0.2</t>
  </si>
  <si>
    <t>&lt;10</t>
  </si>
  <si>
    <t>&lt;0.02</t>
  </si>
  <si>
    <t>&lt;0.5</t>
  </si>
  <si>
    <t>&lt;1</t>
  </si>
  <si>
    <t>&lt;0.01</t>
  </si>
  <si>
    <t>C-510110</t>
  </si>
  <si>
    <t>C-510111</t>
  </si>
  <si>
    <t>C-510103</t>
  </si>
  <si>
    <t>Gal132</t>
  </si>
  <si>
    <t>&lt;0.05</t>
  </si>
  <si>
    <t>&lt;2</t>
  </si>
  <si>
    <t>C-510113</t>
  </si>
  <si>
    <t>Gal132Dup</t>
  </si>
  <si>
    <t>C-510116</t>
  </si>
  <si>
    <t>Gal136</t>
  </si>
  <si>
    <t>C-514954</t>
  </si>
  <si>
    <t>CAP-MLJ-001b</t>
  </si>
  <si>
    <t>C-514968</t>
  </si>
  <si>
    <t>GAL1018dup</t>
  </si>
  <si>
    <t>C-514956</t>
  </si>
  <si>
    <t>Gal1018</t>
  </si>
  <si>
    <t>C-514993</t>
  </si>
  <si>
    <t>WindMt</t>
  </si>
  <si>
    <t>standard</t>
  </si>
  <si>
    <t>C-517637</t>
  </si>
  <si>
    <t>Gal326dup</t>
  </si>
  <si>
    <t>C-517638</t>
  </si>
  <si>
    <t>C-517646</t>
  </si>
  <si>
    <t>Gal245dup</t>
  </si>
  <si>
    <t>C-517650</t>
  </si>
  <si>
    <t>Gal245</t>
  </si>
  <si>
    <t>C-517660</t>
  </si>
  <si>
    <t>Gal154dup</t>
  </si>
  <si>
    <t>C-517664</t>
  </si>
  <si>
    <t>Gal326</t>
  </si>
  <si>
    <t>chip of outcrop  limestone  trachyte  overprinted by travertine</t>
  </si>
  <si>
    <t>C-517639</t>
  </si>
  <si>
    <t>Gal154</t>
  </si>
  <si>
    <t>smell of sulfur</t>
  </si>
  <si>
    <t>C-517854</t>
  </si>
  <si>
    <t>Gal344Dup</t>
  </si>
  <si>
    <t>&lt;0.005</t>
  </si>
  <si>
    <t>C-517864</t>
  </si>
  <si>
    <t>Gal344</t>
  </si>
  <si>
    <t>fenitized trachyte</t>
  </si>
  <si>
    <t>C-517867</t>
  </si>
  <si>
    <t>Gal311Dup</t>
  </si>
  <si>
    <t>C-517855</t>
  </si>
  <si>
    <t>Gal311</t>
  </si>
  <si>
    <t>fenitization  K-feldspar</t>
  </si>
  <si>
    <t>C-517871</t>
  </si>
  <si>
    <t>Wind</t>
  </si>
  <si>
    <t>internal standard</t>
  </si>
  <si>
    <t>C-519390</t>
  </si>
  <si>
    <t>GAL511Dup</t>
  </si>
  <si>
    <t>C-519399</t>
  </si>
  <si>
    <t>Gal402Dup</t>
  </si>
  <si>
    <t>C-519410</t>
  </si>
  <si>
    <t>Gal402</t>
  </si>
  <si>
    <t>C-519430</t>
  </si>
  <si>
    <t>Gal511</t>
  </si>
  <si>
    <t>C-519432</t>
  </si>
  <si>
    <t>C-519433</t>
  </si>
  <si>
    <t>Gal450Dup</t>
  </si>
  <si>
    <t>C-519419</t>
  </si>
  <si>
    <t>Gal450</t>
  </si>
  <si>
    <t>Au-ICP21</t>
  </si>
  <si>
    <t>F-ELE82</t>
  </si>
  <si>
    <t>F-ELE81a</t>
  </si>
  <si>
    <t>ME-XRF26</t>
  </si>
  <si>
    <t>OA-GRA05x</t>
  </si>
  <si>
    <t>C-IR07</t>
  </si>
  <si>
    <t>S-IR08</t>
  </si>
  <si>
    <t>ME-MS81</t>
  </si>
  <si>
    <t>ME-MS42</t>
  </si>
  <si>
    <t>ME-4ACD81</t>
  </si>
  <si>
    <t>SAMPLE</t>
  </si>
  <si>
    <t>LOI 1000</t>
  </si>
  <si>
    <t>Total</t>
  </si>
  <si>
    <t>C</t>
  </si>
  <si>
    <t>Hg</t>
  </si>
  <si>
    <t>DESCRIPTION</t>
  </si>
  <si>
    <t>ALS</t>
  </si>
  <si>
    <t>USGS</t>
  </si>
  <si>
    <t>CAP-MLJ-001-B</t>
  </si>
  <si>
    <t>WindMtstd</t>
  </si>
  <si>
    <t>&lt;0.001</t>
  </si>
  <si>
    <t>WindMtnStd</t>
  </si>
  <si>
    <t>C_TOTAL-S</t>
  </si>
  <si>
    <t>C-519389</t>
  </si>
  <si>
    <t>Gal1148</t>
  </si>
  <si>
    <t>C-519422</t>
  </si>
  <si>
    <t>Gal1148Dup</t>
  </si>
  <si>
    <t>Statistics</t>
  </si>
  <si>
    <t>Average:</t>
  </si>
  <si>
    <t>Std. dev:</t>
  </si>
  <si>
    <t>RSD: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</si>
</sst>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"/>
    <numFmt numFmtId="172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</font>
    <font>
      <sz val="10"/>
      <name val="Arial"/>
      <family val="2"/>
    </font>
    <font>
      <b/>
      <sz val="10"/>
      <name val="Arial"/>
      <family val="2"/>
    </font>
    <font>
      <sz val="11"/>
      <color rgb="FF9C5700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3" fillId="0" borderId="0"/>
    <xf numFmtId="0" fontId="1" fillId="0" borderId="0"/>
    <xf numFmtId="0" fontId="6" fillId="0" borderId="0"/>
  </cellStyleXfs>
  <cellXfs count="54">
    <xf numFmtId="0" fontId="0" fillId="0" borderId="0" xfId="0"/>
    <xf numFmtId="0" fontId="0" fillId="0" borderId="0" xfId="0"/>
    <xf numFmtId="0" fontId="3" fillId="0" borderId="4" xfId="4" applyFont="1" applyFill="1" applyBorder="1" applyAlignment="1">
      <alignment horizontal="left"/>
    </xf>
    <xf numFmtId="0" fontId="3" fillId="0" borderId="4" xfId="4" applyFill="1" applyBorder="1" applyAlignment="1">
      <alignment horizontal="left"/>
    </xf>
    <xf numFmtId="0" fontId="3" fillId="0" borderId="4" xfId="6" applyFont="1" applyFill="1" applyBorder="1" applyAlignment="1">
      <alignment horizontal="left"/>
    </xf>
    <xf numFmtId="0" fontId="6" fillId="0" borderId="4" xfId="6" applyFill="1" applyBorder="1" applyAlignment="1">
      <alignment horizontal="left"/>
    </xf>
    <xf numFmtId="0" fontId="7" fillId="0" borderId="0" xfId="0" applyFont="1"/>
    <xf numFmtId="0" fontId="4" fillId="4" borderId="1" xfId="2" quotePrefix="1" applyFont="1" applyFill="1" applyBorder="1"/>
    <xf numFmtId="0" fontId="4" fillId="4" borderId="1" xfId="2" applyFont="1" applyFill="1" applyBorder="1"/>
    <xf numFmtId="0" fontId="3" fillId="4" borderId="2" xfId="2" applyFont="1" applyFill="1" applyBorder="1"/>
    <xf numFmtId="0" fontId="3" fillId="4" borderId="2" xfId="2" applyFill="1" applyBorder="1"/>
    <xf numFmtId="0" fontId="4" fillId="4" borderId="1" xfId="4" applyFont="1" applyFill="1" applyBorder="1"/>
    <xf numFmtId="0" fontId="4" fillId="4" borderId="2" xfId="4" applyFont="1" applyFill="1" applyBorder="1"/>
    <xf numFmtId="0" fontId="3" fillId="4" borderId="2" xfId="4" applyFill="1" applyBorder="1"/>
    <xf numFmtId="0" fontId="0" fillId="0" borderId="0" xfId="0" applyBorder="1"/>
    <xf numFmtId="0" fontId="3" fillId="0" borderId="0" xfId="4" applyBorder="1"/>
    <xf numFmtId="0" fontId="6" fillId="0" borderId="0" xfId="6" applyBorder="1"/>
    <xf numFmtId="0" fontId="3" fillId="4" borderId="3" xfId="4" applyFill="1" applyBorder="1"/>
    <xf numFmtId="0" fontId="3" fillId="0" borderId="1" xfId="4" applyFont="1" applyFill="1" applyBorder="1" applyAlignment="1">
      <alignment horizontal="left"/>
    </xf>
    <xf numFmtId="0" fontId="3" fillId="0" borderId="1" xfId="4" applyFill="1" applyBorder="1" applyAlignment="1">
      <alignment horizontal="left"/>
    </xf>
    <xf numFmtId="0" fontId="3" fillId="0" borderId="5" xfId="4" applyBorder="1"/>
    <xf numFmtId="0" fontId="3" fillId="0" borderId="5" xfId="4" applyFont="1" applyFill="1" applyBorder="1" applyAlignment="1">
      <alignment horizontal="left"/>
    </xf>
    <xf numFmtId="0" fontId="3" fillId="0" borderId="5" xfId="4" applyFill="1" applyBorder="1" applyAlignment="1">
      <alignment horizontal="left"/>
    </xf>
    <xf numFmtId="172" fontId="3" fillId="0" borderId="5" xfId="4" applyNumberFormat="1" applyFill="1" applyBorder="1" applyAlignment="1">
      <alignment horizontal="left"/>
    </xf>
    <xf numFmtId="0" fontId="1" fillId="0" borderId="0" xfId="0" applyFont="1" applyFill="1"/>
    <xf numFmtId="0" fontId="1" fillId="0" borderId="0" xfId="0" applyFont="1"/>
    <xf numFmtId="0" fontId="1" fillId="4" borderId="0" xfId="0" applyFont="1" applyFill="1"/>
    <xf numFmtId="0" fontId="8" fillId="0" borderId="0" xfId="6" applyFont="1" applyFill="1" applyBorder="1" applyAlignment="1">
      <alignment horizontal="left"/>
    </xf>
    <xf numFmtId="0" fontId="7" fillId="0" borderId="0" xfId="0" applyFont="1" applyFill="1"/>
    <xf numFmtId="0" fontId="7" fillId="4" borderId="0" xfId="0" applyFont="1" applyFill="1"/>
    <xf numFmtId="0" fontId="1" fillId="0" borderId="4" xfId="0" applyFont="1" applyBorder="1"/>
    <xf numFmtId="0" fontId="1" fillId="0" borderId="4" xfId="0" applyFont="1" applyFill="1" applyBorder="1"/>
    <xf numFmtId="0" fontId="9" fillId="0" borderId="4" xfId="6" applyFont="1" applyBorder="1"/>
    <xf numFmtId="0" fontId="1" fillId="0" borderId="4" xfId="0" applyFont="1" applyBorder="1" applyAlignment="1">
      <alignment horizontal="right"/>
    </xf>
    <xf numFmtId="0" fontId="3" fillId="3" borderId="4" xfId="4" applyFill="1" applyBorder="1" applyAlignment="1">
      <alignment horizontal="right"/>
    </xf>
    <xf numFmtId="172" fontId="3" fillId="3" borderId="4" xfId="4" applyNumberForma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9" fillId="0" borderId="4" xfId="6" applyFont="1" applyBorder="1" applyAlignment="1">
      <alignment horizontal="right"/>
    </xf>
    <xf numFmtId="2" fontId="3" fillId="3" borderId="4" xfId="4" applyNumberFormat="1" applyFill="1" applyBorder="1" applyAlignment="1">
      <alignment horizontal="right"/>
    </xf>
    <xf numFmtId="0" fontId="3" fillId="0" borderId="4" xfId="4" applyFill="1" applyBorder="1" applyAlignment="1">
      <alignment horizontal="right"/>
    </xf>
    <xf numFmtId="0" fontId="3" fillId="0" borderId="4" xfId="4" applyBorder="1" applyAlignment="1">
      <alignment horizontal="right"/>
    </xf>
    <xf numFmtId="169" fontId="3" fillId="0" borderId="4" xfId="4" applyNumberFormat="1" applyFill="1" applyBorder="1" applyAlignment="1">
      <alignment horizontal="right"/>
    </xf>
    <xf numFmtId="0" fontId="6" fillId="0" borderId="4" xfId="6" applyFill="1" applyBorder="1" applyAlignment="1">
      <alignment horizontal="right"/>
    </xf>
    <xf numFmtId="172" fontId="3" fillId="0" borderId="4" xfId="4" applyNumberFormat="1" applyFill="1" applyBorder="1" applyAlignment="1">
      <alignment horizontal="right"/>
    </xf>
    <xf numFmtId="172" fontId="3" fillId="3" borderId="1" xfId="4" applyNumberFormat="1" applyFill="1" applyBorder="1" applyAlignment="1">
      <alignment horizontal="right"/>
    </xf>
    <xf numFmtId="0" fontId="3" fillId="3" borderId="4" xfId="4" applyFont="1" applyFill="1" applyBorder="1" applyAlignment="1">
      <alignment horizontal="left"/>
    </xf>
    <xf numFmtId="0" fontId="3" fillId="3" borderId="1" xfId="4" applyFont="1" applyFill="1" applyBorder="1" applyAlignment="1">
      <alignment horizontal="left"/>
    </xf>
    <xf numFmtId="0" fontId="9" fillId="3" borderId="4" xfId="4" applyFont="1" applyFill="1" applyBorder="1" applyAlignment="1">
      <alignment horizontal="left"/>
    </xf>
    <xf numFmtId="0" fontId="9" fillId="3" borderId="4" xfId="4" applyFont="1" applyFill="1" applyBorder="1" applyAlignment="1">
      <alignment horizontal="right"/>
    </xf>
    <xf numFmtId="172" fontId="9" fillId="3" borderId="4" xfId="4" applyNumberFormat="1" applyFont="1" applyFill="1" applyBorder="1" applyAlignment="1">
      <alignment horizontal="right"/>
    </xf>
    <xf numFmtId="2" fontId="9" fillId="3" borderId="4" xfId="4" applyNumberFormat="1" applyFont="1" applyFill="1" applyBorder="1" applyAlignment="1">
      <alignment horizontal="right"/>
    </xf>
    <xf numFmtId="0" fontId="1" fillId="0" borderId="3" xfId="0" applyFont="1" applyBorder="1"/>
    <xf numFmtId="0" fontId="9" fillId="3" borderId="3" xfId="4" applyFont="1" applyFill="1" applyBorder="1" applyAlignment="1">
      <alignment horizontal="left"/>
    </xf>
    <xf numFmtId="0" fontId="9" fillId="3" borderId="3" xfId="4" applyFont="1" applyFill="1" applyBorder="1" applyAlignment="1">
      <alignment horizontal="right"/>
    </xf>
  </cellXfs>
  <cellStyles count="7">
    <cellStyle name="Neutral 2" xfId="3"/>
    <cellStyle name="Normal" xfId="0" builtinId="0"/>
    <cellStyle name="Normal 2" xfId="1"/>
    <cellStyle name="Normal 2 10" xfId="4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4.4"/>
  <cols>
    <col min="1" max="1" width="9" style="1" bestFit="1" customWidth="1"/>
    <col min="2" max="2" width="11.5546875" style="1" bestFit="1" customWidth="1"/>
    <col min="3" max="3" width="21.33203125" style="1" customWidth="1"/>
    <col min="4" max="4" width="4.44140625" style="1" bestFit="1" customWidth="1"/>
    <col min="5" max="5" width="10.88671875" customWidth="1"/>
    <col min="6" max="6" width="15.6640625" bestFit="1" customWidth="1"/>
    <col min="7" max="67" width="16.6640625" bestFit="1" customWidth="1"/>
    <col min="68" max="68" width="8" bestFit="1" customWidth="1"/>
    <col min="69" max="69" width="11.21875" bestFit="1" customWidth="1"/>
    <col min="70" max="84" width="18.77734375" bestFit="1" customWidth="1"/>
    <col min="85" max="16384" width="8.88671875" style="14"/>
  </cols>
  <sheetData>
    <row r="1" spans="1:84">
      <c r="A1" s="6" t="s">
        <v>179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>
      <c r="F2" s="11" t="s">
        <v>2</v>
      </c>
      <c r="G2" s="11" t="s">
        <v>4</v>
      </c>
      <c r="H2" s="11" t="s">
        <v>4</v>
      </c>
      <c r="I2" s="11" t="s">
        <v>4</v>
      </c>
      <c r="J2" s="11" t="s">
        <v>4</v>
      </c>
      <c r="K2" s="11" t="s">
        <v>4</v>
      </c>
      <c r="L2" s="11" t="s">
        <v>4</v>
      </c>
      <c r="M2" s="11" t="s">
        <v>4</v>
      </c>
      <c r="N2" s="11" t="s">
        <v>4</v>
      </c>
      <c r="O2" s="11" t="s">
        <v>4</v>
      </c>
      <c r="P2" s="11" t="s">
        <v>4</v>
      </c>
      <c r="Q2" s="11" t="s">
        <v>4</v>
      </c>
      <c r="R2" s="11" t="s">
        <v>4</v>
      </c>
      <c r="S2" s="11" t="s">
        <v>4</v>
      </c>
      <c r="T2" s="11" t="s">
        <v>4</v>
      </c>
      <c r="U2" s="11" t="s">
        <v>4</v>
      </c>
      <c r="V2" s="11" t="s">
        <v>4</v>
      </c>
      <c r="W2" s="11" t="s">
        <v>4</v>
      </c>
      <c r="X2" s="11" t="s">
        <v>4</v>
      </c>
      <c r="Y2" s="11" t="s">
        <v>4</v>
      </c>
      <c r="Z2" s="11" t="s">
        <v>4</v>
      </c>
      <c r="AA2" s="11" t="s">
        <v>4</v>
      </c>
      <c r="AB2" s="11" t="s">
        <v>4</v>
      </c>
      <c r="AC2" s="11" t="s">
        <v>4</v>
      </c>
      <c r="AD2" s="11" t="s">
        <v>4</v>
      </c>
      <c r="AE2" s="11" t="s">
        <v>4</v>
      </c>
      <c r="AF2" s="11" t="s">
        <v>4</v>
      </c>
      <c r="AG2" s="11" t="s">
        <v>4</v>
      </c>
      <c r="AH2" s="11" t="s">
        <v>4</v>
      </c>
      <c r="AI2" s="11" t="s">
        <v>4</v>
      </c>
      <c r="AJ2" s="11" t="s">
        <v>4</v>
      </c>
      <c r="AK2" s="11" t="s">
        <v>4</v>
      </c>
      <c r="AL2" s="11" t="s">
        <v>4</v>
      </c>
      <c r="AM2" s="11" t="s">
        <v>4</v>
      </c>
      <c r="AN2" s="11" t="s">
        <v>4</v>
      </c>
      <c r="AO2" s="11" t="s">
        <v>4</v>
      </c>
      <c r="AP2" s="11" t="s">
        <v>4</v>
      </c>
      <c r="AQ2" s="11" t="s">
        <v>4</v>
      </c>
      <c r="AR2" s="11" t="s">
        <v>4</v>
      </c>
      <c r="AS2" s="11" t="s">
        <v>4</v>
      </c>
      <c r="AT2" s="11" t="s">
        <v>4</v>
      </c>
      <c r="AU2" s="11" t="s">
        <v>4</v>
      </c>
      <c r="AV2" s="11" t="s">
        <v>4</v>
      </c>
      <c r="AW2" s="11" t="s">
        <v>4</v>
      </c>
      <c r="AX2" s="11" t="s">
        <v>4</v>
      </c>
      <c r="AY2" s="11" t="s">
        <v>4</v>
      </c>
      <c r="AZ2" s="11" t="s">
        <v>4</v>
      </c>
      <c r="BA2" s="11" t="s">
        <v>4</v>
      </c>
      <c r="BB2" s="11" t="s">
        <v>4</v>
      </c>
      <c r="BC2" s="11" t="s">
        <v>4</v>
      </c>
      <c r="BD2" s="11" t="s">
        <v>4</v>
      </c>
      <c r="BE2" s="11" t="s">
        <v>4</v>
      </c>
      <c r="BF2" s="11" t="s">
        <v>4</v>
      </c>
      <c r="BG2" s="11" t="s">
        <v>4</v>
      </c>
      <c r="BH2" s="11" t="s">
        <v>4</v>
      </c>
      <c r="BI2" s="11" t="s">
        <v>4</v>
      </c>
      <c r="BJ2" s="11" t="s">
        <v>4</v>
      </c>
      <c r="BK2" s="11" t="s">
        <v>4</v>
      </c>
      <c r="BL2" s="11" t="s">
        <v>4</v>
      </c>
      <c r="BM2" s="11" t="s">
        <v>4</v>
      </c>
      <c r="BN2" s="11" t="s">
        <v>4</v>
      </c>
      <c r="BO2" s="11" t="s">
        <v>4</v>
      </c>
      <c r="BP2" s="11" t="s">
        <v>3</v>
      </c>
      <c r="BQ2" s="11" t="s">
        <v>184</v>
      </c>
      <c r="BR2" s="11" t="s">
        <v>5</v>
      </c>
      <c r="BS2" s="11" t="s">
        <v>5</v>
      </c>
      <c r="BT2" s="11" t="s">
        <v>5</v>
      </c>
      <c r="BU2" s="11" t="s">
        <v>5</v>
      </c>
      <c r="BV2" s="11" t="s">
        <v>5</v>
      </c>
      <c r="BW2" s="11" t="s">
        <v>5</v>
      </c>
      <c r="BX2" s="11" t="s">
        <v>5</v>
      </c>
      <c r="BY2" s="11" t="s">
        <v>5</v>
      </c>
      <c r="BZ2" s="11" t="s">
        <v>5</v>
      </c>
      <c r="CA2" s="11" t="s">
        <v>5</v>
      </c>
      <c r="CB2" s="11" t="s">
        <v>5</v>
      </c>
      <c r="CC2" s="11" t="s">
        <v>5</v>
      </c>
      <c r="CD2" s="11" t="s">
        <v>5</v>
      </c>
      <c r="CE2" s="11" t="s">
        <v>5</v>
      </c>
      <c r="CF2" s="11" t="s">
        <v>5</v>
      </c>
    </row>
    <row r="3" spans="1:84">
      <c r="A3" s="7" t="s">
        <v>6</v>
      </c>
      <c r="B3" s="7" t="s">
        <v>7</v>
      </c>
      <c r="C3" s="7" t="s">
        <v>8</v>
      </c>
      <c r="D3" s="8" t="s">
        <v>9</v>
      </c>
      <c r="E3" s="8" t="s">
        <v>189</v>
      </c>
      <c r="F3" s="12" t="s">
        <v>10</v>
      </c>
      <c r="G3" s="12" t="s">
        <v>12</v>
      </c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2" t="s">
        <v>20</v>
      </c>
      <c r="P3" s="12" t="s">
        <v>21</v>
      </c>
      <c r="Q3" s="12" t="s">
        <v>22</v>
      </c>
      <c r="R3" s="12" t="s">
        <v>23</v>
      </c>
      <c r="S3" s="12" t="s">
        <v>24</v>
      </c>
      <c r="T3" s="12" t="s">
        <v>25</v>
      </c>
      <c r="U3" s="12" t="s">
        <v>26</v>
      </c>
      <c r="V3" s="12" t="s">
        <v>27</v>
      </c>
      <c r="W3" s="12" t="s">
        <v>28</v>
      </c>
      <c r="X3" s="12" t="s">
        <v>29</v>
      </c>
      <c r="Y3" s="12" t="s">
        <v>30</v>
      </c>
      <c r="Z3" s="12" t="s">
        <v>31</v>
      </c>
      <c r="AA3" s="12" t="s">
        <v>32</v>
      </c>
      <c r="AB3" s="12" t="s">
        <v>33</v>
      </c>
      <c r="AC3" s="12" t="s">
        <v>34</v>
      </c>
      <c r="AD3" s="12" t="s">
        <v>35</v>
      </c>
      <c r="AE3" s="12" t="s">
        <v>36</v>
      </c>
      <c r="AF3" s="12" t="s">
        <v>37</v>
      </c>
      <c r="AG3" s="12" t="s">
        <v>38</v>
      </c>
      <c r="AH3" s="12" t="s">
        <v>39</v>
      </c>
      <c r="AI3" s="12" t="s">
        <v>40</v>
      </c>
      <c r="AJ3" s="12" t="s">
        <v>41</v>
      </c>
      <c r="AK3" s="12" t="s">
        <v>42</v>
      </c>
      <c r="AL3" s="12" t="s">
        <v>43</v>
      </c>
      <c r="AM3" s="12" t="s">
        <v>44</v>
      </c>
      <c r="AN3" s="12" t="s">
        <v>45</v>
      </c>
      <c r="AO3" s="12" t="s">
        <v>46</v>
      </c>
      <c r="AP3" s="12" t="s">
        <v>47</v>
      </c>
      <c r="AQ3" s="12" t="s">
        <v>48</v>
      </c>
      <c r="AR3" s="12" t="s">
        <v>49</v>
      </c>
      <c r="AS3" s="12" t="s">
        <v>50</v>
      </c>
      <c r="AT3" s="12" t="s">
        <v>51</v>
      </c>
      <c r="AU3" s="12" t="s">
        <v>52</v>
      </c>
      <c r="AV3" s="12" t="s">
        <v>53</v>
      </c>
      <c r="AW3" s="12" t="s">
        <v>54</v>
      </c>
      <c r="AX3" s="12" t="s">
        <v>55</v>
      </c>
      <c r="AY3" s="12" t="s">
        <v>56</v>
      </c>
      <c r="AZ3" s="12" t="s">
        <v>57</v>
      </c>
      <c r="BA3" s="12" t="s">
        <v>58</v>
      </c>
      <c r="BB3" s="12" t="s">
        <v>59</v>
      </c>
      <c r="BC3" s="12" t="s">
        <v>60</v>
      </c>
      <c r="BD3" s="12" t="s">
        <v>61</v>
      </c>
      <c r="BE3" s="12" t="s">
        <v>62</v>
      </c>
      <c r="BF3" s="12" t="s">
        <v>63</v>
      </c>
      <c r="BG3" s="12" t="s">
        <v>64</v>
      </c>
      <c r="BH3" s="12" t="s">
        <v>65</v>
      </c>
      <c r="BI3" s="12" t="s">
        <v>66</v>
      </c>
      <c r="BJ3" s="12" t="s">
        <v>67</v>
      </c>
      <c r="BK3" s="12" t="s">
        <v>68</v>
      </c>
      <c r="BL3" s="12" t="s">
        <v>69</v>
      </c>
      <c r="BM3" s="12" t="s">
        <v>70</v>
      </c>
      <c r="BN3" s="12" t="s">
        <v>71</v>
      </c>
      <c r="BO3" s="12" t="s">
        <v>72</v>
      </c>
      <c r="BP3" s="12" t="s">
        <v>11</v>
      </c>
      <c r="BQ3" s="12" t="s">
        <v>18</v>
      </c>
      <c r="BR3" s="12" t="s">
        <v>73</v>
      </c>
      <c r="BS3" s="12" t="s">
        <v>74</v>
      </c>
      <c r="BT3" s="12" t="s">
        <v>75</v>
      </c>
      <c r="BU3" s="12" t="s">
        <v>76</v>
      </c>
      <c r="BV3" s="12" t="s">
        <v>77</v>
      </c>
      <c r="BW3" s="12" t="s">
        <v>78</v>
      </c>
      <c r="BX3" s="12" t="s">
        <v>79</v>
      </c>
      <c r="BY3" s="12" t="s">
        <v>80</v>
      </c>
      <c r="BZ3" s="12" t="s">
        <v>81</v>
      </c>
      <c r="CA3" s="12" t="s">
        <v>82</v>
      </c>
      <c r="CB3" s="12" t="s">
        <v>83</v>
      </c>
      <c r="CC3" s="12" t="s">
        <v>84</v>
      </c>
      <c r="CD3" s="12" t="s">
        <v>85</v>
      </c>
      <c r="CE3" s="12" t="s">
        <v>86</v>
      </c>
      <c r="CF3" s="12" t="s">
        <v>87</v>
      </c>
    </row>
    <row r="4" spans="1:84">
      <c r="A4" s="9"/>
      <c r="B4" s="10"/>
      <c r="C4" s="10"/>
      <c r="D4" s="10"/>
      <c r="E4" s="10"/>
      <c r="F4" s="13" t="s">
        <v>88</v>
      </c>
      <c r="G4" s="13" t="s">
        <v>89</v>
      </c>
      <c r="H4" s="13" t="s">
        <v>89</v>
      </c>
      <c r="I4" s="13" t="s">
        <v>89</v>
      </c>
      <c r="J4" s="13" t="s">
        <v>89</v>
      </c>
      <c r="K4" s="13" t="s">
        <v>89</v>
      </c>
      <c r="L4" s="13" t="s">
        <v>89</v>
      </c>
      <c r="M4" s="13" t="s">
        <v>89</v>
      </c>
      <c r="N4" s="13" t="s">
        <v>89</v>
      </c>
      <c r="O4" s="13" t="s">
        <v>89</v>
      </c>
      <c r="P4" s="13" t="s">
        <v>90</v>
      </c>
      <c r="Q4" s="13" t="s">
        <v>90</v>
      </c>
      <c r="R4" s="13" t="s">
        <v>90</v>
      </c>
      <c r="S4" s="13" t="s">
        <v>90</v>
      </c>
      <c r="T4" s="13" t="s">
        <v>90</v>
      </c>
      <c r="U4" s="13" t="s">
        <v>90</v>
      </c>
      <c r="V4" s="13" t="s">
        <v>90</v>
      </c>
      <c r="W4" s="13" t="s">
        <v>90</v>
      </c>
      <c r="X4" s="13" t="s">
        <v>90</v>
      </c>
      <c r="Y4" s="13" t="s">
        <v>90</v>
      </c>
      <c r="Z4" s="13" t="s">
        <v>90</v>
      </c>
      <c r="AA4" s="13" t="s">
        <v>90</v>
      </c>
      <c r="AB4" s="13" t="s">
        <v>90</v>
      </c>
      <c r="AC4" s="13" t="s">
        <v>90</v>
      </c>
      <c r="AD4" s="13" t="s">
        <v>90</v>
      </c>
      <c r="AE4" s="13" t="s">
        <v>90</v>
      </c>
      <c r="AF4" s="13" t="s">
        <v>90</v>
      </c>
      <c r="AG4" s="13" t="s">
        <v>90</v>
      </c>
      <c r="AH4" s="13" t="s">
        <v>90</v>
      </c>
      <c r="AI4" s="13" t="s">
        <v>90</v>
      </c>
      <c r="AJ4" s="13" t="s">
        <v>90</v>
      </c>
      <c r="AK4" s="13" t="s">
        <v>90</v>
      </c>
      <c r="AL4" s="13" t="s">
        <v>90</v>
      </c>
      <c r="AM4" s="13" t="s">
        <v>90</v>
      </c>
      <c r="AN4" s="13" t="s">
        <v>90</v>
      </c>
      <c r="AO4" s="13" t="s">
        <v>90</v>
      </c>
      <c r="AP4" s="13" t="s">
        <v>90</v>
      </c>
      <c r="AQ4" s="13" t="s">
        <v>90</v>
      </c>
      <c r="AR4" s="13" t="s">
        <v>90</v>
      </c>
      <c r="AS4" s="13" t="s">
        <v>90</v>
      </c>
      <c r="AT4" s="13" t="s">
        <v>90</v>
      </c>
      <c r="AU4" s="13" t="s">
        <v>90</v>
      </c>
      <c r="AV4" s="13" t="s">
        <v>90</v>
      </c>
      <c r="AW4" s="13" t="s">
        <v>90</v>
      </c>
      <c r="AX4" s="13" t="s">
        <v>90</v>
      </c>
      <c r="AY4" s="13" t="s">
        <v>90</v>
      </c>
      <c r="AZ4" s="13" t="s">
        <v>90</v>
      </c>
      <c r="BA4" s="13" t="s">
        <v>90</v>
      </c>
      <c r="BB4" s="13" t="s">
        <v>90</v>
      </c>
      <c r="BC4" s="13" t="s">
        <v>90</v>
      </c>
      <c r="BD4" s="13" t="s">
        <v>90</v>
      </c>
      <c r="BE4" s="13" t="s">
        <v>90</v>
      </c>
      <c r="BF4" s="13" t="s">
        <v>90</v>
      </c>
      <c r="BG4" s="13" t="s">
        <v>90</v>
      </c>
      <c r="BH4" s="13" t="s">
        <v>90</v>
      </c>
      <c r="BI4" s="13" t="s">
        <v>90</v>
      </c>
      <c r="BJ4" s="13" t="s">
        <v>90</v>
      </c>
      <c r="BK4" s="13" t="s">
        <v>90</v>
      </c>
      <c r="BL4" s="13" t="s">
        <v>90</v>
      </c>
      <c r="BM4" s="13" t="s">
        <v>90</v>
      </c>
      <c r="BN4" s="13" t="s">
        <v>90</v>
      </c>
      <c r="BO4" s="13" t="s">
        <v>90</v>
      </c>
      <c r="BP4" s="13" t="s">
        <v>89</v>
      </c>
      <c r="BQ4" s="13" t="s">
        <v>89</v>
      </c>
      <c r="BR4" s="13" t="s">
        <v>89</v>
      </c>
      <c r="BS4" s="13" t="s">
        <v>89</v>
      </c>
      <c r="BT4" s="13" t="s">
        <v>89</v>
      </c>
      <c r="BU4" s="13" t="s">
        <v>89</v>
      </c>
      <c r="BV4" s="13" t="s">
        <v>89</v>
      </c>
      <c r="BW4" s="13" t="s">
        <v>89</v>
      </c>
      <c r="BX4" s="13" t="s">
        <v>89</v>
      </c>
      <c r="BY4" s="13" t="s">
        <v>89</v>
      </c>
      <c r="BZ4" s="13" t="s">
        <v>89</v>
      </c>
      <c r="CA4" s="13" t="s">
        <v>89</v>
      </c>
      <c r="CB4" s="13" t="s">
        <v>89</v>
      </c>
      <c r="CC4" s="13" t="s">
        <v>89</v>
      </c>
      <c r="CD4" s="13" t="s">
        <v>89</v>
      </c>
      <c r="CE4" s="13" t="s">
        <v>89</v>
      </c>
      <c r="CF4" s="13" t="s">
        <v>89</v>
      </c>
    </row>
    <row r="5" spans="1:84">
      <c r="A5" s="9"/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7"/>
    </row>
    <row r="6" spans="1:84" s="15" customFormat="1" ht="13.2">
      <c r="A6" s="2" t="s">
        <v>115</v>
      </c>
      <c r="B6" s="3" t="s">
        <v>116</v>
      </c>
      <c r="C6" s="3"/>
      <c r="D6" s="3">
        <v>1</v>
      </c>
      <c r="E6" s="3"/>
      <c r="F6" s="39">
        <v>25</v>
      </c>
      <c r="G6" s="39">
        <v>7.14</v>
      </c>
      <c r="H6" s="39">
        <v>4.09</v>
      </c>
      <c r="I6" s="39">
        <v>4.83</v>
      </c>
      <c r="J6" s="39">
        <v>2.57</v>
      </c>
      <c r="K6" s="39">
        <v>2.63</v>
      </c>
      <c r="L6" s="39">
        <v>0.2</v>
      </c>
      <c r="M6" s="39">
        <v>0.2</v>
      </c>
      <c r="N6" s="39">
        <v>26.6</v>
      </c>
      <c r="O6" s="39">
        <v>0.37</v>
      </c>
      <c r="P6" s="39" t="s">
        <v>99</v>
      </c>
      <c r="Q6" s="39" t="s">
        <v>93</v>
      </c>
      <c r="R6" s="39" t="s">
        <v>96</v>
      </c>
      <c r="S6" s="39">
        <v>5720</v>
      </c>
      <c r="T6" s="39" t="s">
        <v>93</v>
      </c>
      <c r="U6" s="39">
        <v>0.1</v>
      </c>
      <c r="V6" s="39">
        <v>0.2</v>
      </c>
      <c r="W6" s="39">
        <v>59.9</v>
      </c>
      <c r="X6" s="39">
        <v>23.4</v>
      </c>
      <c r="Y6" s="39">
        <v>206</v>
      </c>
      <c r="Z6" s="39">
        <v>1</v>
      </c>
      <c r="AA6" s="39">
        <v>12</v>
      </c>
      <c r="AB6" s="39">
        <v>3.7</v>
      </c>
      <c r="AC6" s="39">
        <v>2.17</v>
      </c>
      <c r="AD6" s="39">
        <v>1.59</v>
      </c>
      <c r="AE6" s="39">
        <v>19.100000000000001</v>
      </c>
      <c r="AF6" s="39">
        <v>4.84</v>
      </c>
      <c r="AG6" s="39">
        <v>2</v>
      </c>
      <c r="AH6" s="39">
        <v>3</v>
      </c>
      <c r="AI6" s="39">
        <v>0.74</v>
      </c>
      <c r="AJ6" s="39" t="s">
        <v>95</v>
      </c>
      <c r="AK6" s="39">
        <v>33</v>
      </c>
      <c r="AL6" s="39" t="s">
        <v>96</v>
      </c>
      <c r="AM6" s="39">
        <v>0.3</v>
      </c>
      <c r="AN6" s="39">
        <v>2450</v>
      </c>
      <c r="AO6" s="39" t="s">
        <v>106</v>
      </c>
      <c r="AP6" s="39">
        <v>6.5</v>
      </c>
      <c r="AQ6" s="39">
        <v>28.4</v>
      </c>
      <c r="AR6" s="39">
        <v>35</v>
      </c>
      <c r="AS6" s="39">
        <v>72</v>
      </c>
      <c r="AT6" s="39">
        <v>7.18</v>
      </c>
      <c r="AU6" s="39">
        <v>59.9</v>
      </c>
      <c r="AV6" s="39" t="s">
        <v>97</v>
      </c>
      <c r="AW6" s="39" t="s">
        <v>94</v>
      </c>
      <c r="AX6" s="39">
        <v>19</v>
      </c>
      <c r="AY6" s="39" t="s">
        <v>93</v>
      </c>
      <c r="AZ6" s="39">
        <v>5.3</v>
      </c>
      <c r="BA6" s="39" t="s">
        <v>99</v>
      </c>
      <c r="BB6" s="39">
        <v>511</v>
      </c>
      <c r="BC6" s="39">
        <v>0.7</v>
      </c>
      <c r="BD6" s="39">
        <v>0.69</v>
      </c>
      <c r="BE6" s="39" t="s">
        <v>98</v>
      </c>
      <c r="BF6" s="39">
        <v>6.4</v>
      </c>
      <c r="BG6" s="39" t="s">
        <v>98</v>
      </c>
      <c r="BH6" s="39">
        <v>0.3</v>
      </c>
      <c r="BI6" s="39">
        <v>1.56</v>
      </c>
      <c r="BJ6" s="39">
        <v>152</v>
      </c>
      <c r="BK6" s="39" t="s">
        <v>99</v>
      </c>
      <c r="BL6" s="39">
        <v>18.399999999999999</v>
      </c>
      <c r="BM6" s="39">
        <v>2</v>
      </c>
      <c r="BN6" s="39">
        <v>151</v>
      </c>
      <c r="BO6" s="39">
        <v>134</v>
      </c>
      <c r="BP6" s="39">
        <v>0.16</v>
      </c>
      <c r="BQ6" s="40"/>
      <c r="BR6" s="39">
        <v>13.7</v>
      </c>
      <c r="BS6" s="39">
        <v>0.67</v>
      </c>
      <c r="BT6" s="39">
        <v>5.94</v>
      </c>
      <c r="BU6" s="39">
        <v>0.03</v>
      </c>
      <c r="BV6" s="39">
        <v>7.21</v>
      </c>
      <c r="BW6" s="39">
        <v>3.19</v>
      </c>
      <c r="BX6" s="39">
        <v>1.43</v>
      </c>
      <c r="BY6" s="39">
        <v>4.62</v>
      </c>
      <c r="BZ6" s="39">
        <v>0.33</v>
      </c>
      <c r="CA6" s="39">
        <v>5.2</v>
      </c>
      <c r="CB6" s="39">
        <v>0.5</v>
      </c>
      <c r="CC6" s="39">
        <v>56.9</v>
      </c>
      <c r="CD6" s="39">
        <v>0.05</v>
      </c>
      <c r="CE6" s="39">
        <v>0.65</v>
      </c>
      <c r="CF6" s="39">
        <v>0.03</v>
      </c>
    </row>
    <row r="7" spans="1:84" s="15" customFormat="1" ht="13.2">
      <c r="A7" s="2" t="s">
        <v>113</v>
      </c>
      <c r="B7" s="3" t="s">
        <v>114</v>
      </c>
      <c r="C7" s="3"/>
      <c r="D7" s="3">
        <v>1</v>
      </c>
      <c r="E7" s="3"/>
      <c r="F7" s="39">
        <v>22</v>
      </c>
      <c r="G7" s="39">
        <v>7.16</v>
      </c>
      <c r="H7" s="39">
        <v>4.0999999999999996</v>
      </c>
      <c r="I7" s="39">
        <v>4.9000000000000004</v>
      </c>
      <c r="J7" s="39">
        <v>2.56</v>
      </c>
      <c r="K7" s="39">
        <v>2.64</v>
      </c>
      <c r="L7" s="39">
        <v>0.18</v>
      </c>
      <c r="M7" s="39">
        <v>0.3</v>
      </c>
      <c r="N7" s="39">
        <v>26.7</v>
      </c>
      <c r="O7" s="39">
        <v>0.38</v>
      </c>
      <c r="P7" s="39" t="s">
        <v>99</v>
      </c>
      <c r="Q7" s="39" t="s">
        <v>93</v>
      </c>
      <c r="R7" s="39" t="s">
        <v>96</v>
      </c>
      <c r="S7" s="39">
        <v>5720</v>
      </c>
      <c r="T7" s="39" t="s">
        <v>93</v>
      </c>
      <c r="U7" s="39">
        <v>0.1</v>
      </c>
      <c r="V7" s="39">
        <v>0.3</v>
      </c>
      <c r="W7" s="39">
        <v>61.9</v>
      </c>
      <c r="X7" s="39">
        <v>24.2</v>
      </c>
      <c r="Y7" s="39">
        <v>214</v>
      </c>
      <c r="Z7" s="39">
        <v>0.9</v>
      </c>
      <c r="AA7" s="39">
        <v>13</v>
      </c>
      <c r="AB7" s="39">
        <v>3.79</v>
      </c>
      <c r="AC7" s="39">
        <v>2.1</v>
      </c>
      <c r="AD7" s="39">
        <v>1.77</v>
      </c>
      <c r="AE7" s="39">
        <v>19.5</v>
      </c>
      <c r="AF7" s="39">
        <v>4.9400000000000004</v>
      </c>
      <c r="AG7" s="39">
        <v>3</v>
      </c>
      <c r="AH7" s="39">
        <v>3</v>
      </c>
      <c r="AI7" s="39">
        <v>0.76</v>
      </c>
      <c r="AJ7" s="39" t="s">
        <v>95</v>
      </c>
      <c r="AK7" s="39">
        <v>34.5</v>
      </c>
      <c r="AL7" s="39" t="s">
        <v>96</v>
      </c>
      <c r="AM7" s="39">
        <v>0.32</v>
      </c>
      <c r="AN7" s="39">
        <v>2470</v>
      </c>
      <c r="AO7" s="39" t="s">
        <v>106</v>
      </c>
      <c r="AP7" s="39">
        <v>7.4</v>
      </c>
      <c r="AQ7" s="39">
        <v>29.4</v>
      </c>
      <c r="AR7" s="39">
        <v>40</v>
      </c>
      <c r="AS7" s="39">
        <v>73</v>
      </c>
      <c r="AT7" s="39">
        <v>7.35</v>
      </c>
      <c r="AU7" s="39">
        <v>61.1</v>
      </c>
      <c r="AV7" s="39" t="s">
        <v>97</v>
      </c>
      <c r="AW7" s="39">
        <v>0.9</v>
      </c>
      <c r="AX7" s="39">
        <v>19</v>
      </c>
      <c r="AY7" s="39" t="s">
        <v>93</v>
      </c>
      <c r="AZ7" s="39">
        <v>5.7</v>
      </c>
      <c r="BA7" s="39" t="s">
        <v>99</v>
      </c>
      <c r="BB7" s="39">
        <v>512</v>
      </c>
      <c r="BC7" s="39" t="s">
        <v>98</v>
      </c>
      <c r="BD7" s="39">
        <v>0.71</v>
      </c>
      <c r="BE7" s="39" t="s">
        <v>98</v>
      </c>
      <c r="BF7" s="39">
        <v>5.3</v>
      </c>
      <c r="BG7" s="39" t="s">
        <v>98</v>
      </c>
      <c r="BH7" s="39">
        <v>0.31</v>
      </c>
      <c r="BI7" s="39">
        <v>1.58</v>
      </c>
      <c r="BJ7" s="39">
        <v>157</v>
      </c>
      <c r="BK7" s="39" t="s">
        <v>99</v>
      </c>
      <c r="BL7" s="39">
        <v>21.2</v>
      </c>
      <c r="BM7" s="39">
        <v>2.2000000000000002</v>
      </c>
      <c r="BN7" s="39">
        <v>150</v>
      </c>
      <c r="BO7" s="39">
        <v>138</v>
      </c>
      <c r="BP7" s="39">
        <v>1.79</v>
      </c>
      <c r="BQ7" s="40"/>
      <c r="BR7" s="39">
        <v>13.7</v>
      </c>
      <c r="BS7" s="39">
        <v>0.66</v>
      </c>
      <c r="BT7" s="39">
        <v>5.89</v>
      </c>
      <c r="BU7" s="39">
        <v>0.03</v>
      </c>
      <c r="BV7" s="39">
        <v>7.22</v>
      </c>
      <c r="BW7" s="39">
        <v>3.17</v>
      </c>
      <c r="BX7" s="39">
        <v>1.56</v>
      </c>
      <c r="BY7" s="39">
        <v>4.62</v>
      </c>
      <c r="BZ7" s="39">
        <v>0.33</v>
      </c>
      <c r="CA7" s="39">
        <v>5.24</v>
      </c>
      <c r="CB7" s="39">
        <v>0.48</v>
      </c>
      <c r="CC7" s="39">
        <v>57</v>
      </c>
      <c r="CD7" s="39">
        <v>0.05</v>
      </c>
      <c r="CE7" s="39">
        <v>0.65</v>
      </c>
      <c r="CF7" s="39">
        <v>0.03</v>
      </c>
    </row>
    <row r="8" spans="1:84" s="15" customFormat="1" ht="13.2">
      <c r="A8" s="2"/>
      <c r="B8" s="3"/>
      <c r="C8" s="3"/>
      <c r="D8" s="3"/>
      <c r="E8" s="45" t="s">
        <v>190</v>
      </c>
      <c r="F8" s="34">
        <f>IF(ISNUMBER(F6+F7),AVERAGE(F6:F7),"")</f>
        <v>23.5</v>
      </c>
      <c r="G8" s="34">
        <f>IF(ISNUMBER(G6+G7),AVERAGE(G6:G7),"")</f>
        <v>7.15</v>
      </c>
      <c r="H8" s="34">
        <f>IF(ISNUMBER(H6+H7),AVERAGE(H6:H7),"")</f>
        <v>4.0949999999999998</v>
      </c>
      <c r="I8" s="34">
        <f>IF(ISNUMBER(I6+I7),AVERAGE(I6:I7),"")</f>
        <v>4.8650000000000002</v>
      </c>
      <c r="J8" s="34">
        <f>IF(ISNUMBER(J6+J7),AVERAGE(J6:J7),"")</f>
        <v>2.5649999999999999</v>
      </c>
      <c r="K8" s="34">
        <f>IF(ISNUMBER(K6+K7),AVERAGE(K6:K7),"")</f>
        <v>2.6349999999999998</v>
      </c>
      <c r="L8" s="34">
        <f>IF(ISNUMBER(L6+L7),AVERAGE(L6:L7),"")</f>
        <v>0.19</v>
      </c>
      <c r="M8" s="34">
        <f>IF(ISNUMBER(M6+M7),AVERAGE(M6:M7),"")</f>
        <v>0.25</v>
      </c>
      <c r="N8" s="34">
        <f>IF(ISNUMBER(N6+N7),AVERAGE(N6:N7),"")</f>
        <v>26.65</v>
      </c>
      <c r="O8" s="34">
        <f>IF(ISNUMBER(O6+O7),AVERAGE(O6:O7),"")</f>
        <v>0.375</v>
      </c>
      <c r="P8" s="34" t="str">
        <f>IF(ISNUMBER(P6+P7),AVERAGE(P6:P7),"")</f>
        <v/>
      </c>
      <c r="Q8" s="34" t="str">
        <f>IF(ISNUMBER(Q6+Q7),AVERAGE(Q6:Q7),"")</f>
        <v/>
      </c>
      <c r="R8" s="34" t="str">
        <f>IF(ISNUMBER(R6+R7),AVERAGE(R6:R7),"")</f>
        <v/>
      </c>
      <c r="S8" s="34">
        <f>IF(ISNUMBER(S6+S7),AVERAGE(S6:S7),"")</f>
        <v>5720</v>
      </c>
      <c r="T8" s="34" t="str">
        <f>IF(ISNUMBER(T6+T7),AVERAGE(T6:T7),"")</f>
        <v/>
      </c>
      <c r="U8" s="34">
        <f>IF(ISNUMBER(U6+U7),AVERAGE(U6:U7),"")</f>
        <v>0.1</v>
      </c>
      <c r="V8" s="34">
        <f>IF(ISNUMBER(V6+V7),AVERAGE(V6:V7),"")</f>
        <v>0.25</v>
      </c>
      <c r="W8" s="34">
        <f>IF(ISNUMBER(W6+W7),AVERAGE(W6:W7),"")</f>
        <v>60.9</v>
      </c>
      <c r="X8" s="34">
        <f>IF(ISNUMBER(X6+X7),AVERAGE(X6:X7),"")</f>
        <v>23.799999999999997</v>
      </c>
      <c r="Y8" s="34">
        <f>IF(ISNUMBER(Y6+Y7),AVERAGE(Y6:Y7),"")</f>
        <v>210</v>
      </c>
      <c r="Z8" s="34">
        <f>IF(ISNUMBER(Z6+Z7),AVERAGE(Z6:Z7),"")</f>
        <v>0.95</v>
      </c>
      <c r="AA8" s="34">
        <f>IF(ISNUMBER(AA6+AA7),AVERAGE(AA6:AA7),"")</f>
        <v>12.5</v>
      </c>
      <c r="AB8" s="34">
        <f>IF(ISNUMBER(AB6+AB7),AVERAGE(AB6:AB7),"")</f>
        <v>3.7450000000000001</v>
      </c>
      <c r="AC8" s="34">
        <f>IF(ISNUMBER(AC6+AC7),AVERAGE(AC6:AC7),"")</f>
        <v>2.1349999999999998</v>
      </c>
      <c r="AD8" s="34">
        <f>IF(ISNUMBER(AD6+AD7),AVERAGE(AD6:AD7),"")</f>
        <v>1.6800000000000002</v>
      </c>
      <c r="AE8" s="34">
        <f>IF(ISNUMBER(AE6+AE7),AVERAGE(AE6:AE7),"")</f>
        <v>19.3</v>
      </c>
      <c r="AF8" s="34">
        <f>IF(ISNUMBER(AF6+AF7),AVERAGE(AF6:AF7),"")</f>
        <v>4.8900000000000006</v>
      </c>
      <c r="AG8" s="34">
        <f>IF(ISNUMBER(AG6+AG7),AVERAGE(AG6:AG7),"")</f>
        <v>2.5</v>
      </c>
      <c r="AH8" s="34">
        <f>IF(ISNUMBER(AH6+AH7),AVERAGE(AH6:AH7),"")</f>
        <v>3</v>
      </c>
      <c r="AI8" s="34">
        <f>IF(ISNUMBER(AI6+AI7),AVERAGE(AI6:AI7),"")</f>
        <v>0.75</v>
      </c>
      <c r="AJ8" s="34" t="str">
        <f>IF(ISNUMBER(AJ6+AJ7),AVERAGE(AJ6:AJ7),"")</f>
        <v/>
      </c>
      <c r="AK8" s="34">
        <f>IF(ISNUMBER(AK6+AK7),AVERAGE(AK6:AK7),"")</f>
        <v>33.75</v>
      </c>
      <c r="AL8" s="34" t="str">
        <f>IF(ISNUMBER(AL6+AL7),AVERAGE(AL6:AL7),"")</f>
        <v/>
      </c>
      <c r="AM8" s="34">
        <f>IF(ISNUMBER(AM6+AM7),AVERAGE(AM6:AM7),"")</f>
        <v>0.31</v>
      </c>
      <c r="AN8" s="34">
        <f>IF(ISNUMBER(AN6+AN7),AVERAGE(AN6:AN7),"")</f>
        <v>2460</v>
      </c>
      <c r="AO8" s="34" t="str">
        <f>IF(ISNUMBER(AO6+AO7),AVERAGE(AO6:AO7),"")</f>
        <v/>
      </c>
      <c r="AP8" s="34">
        <f>IF(ISNUMBER(AP6+AP7),AVERAGE(AP6:AP7),"")</f>
        <v>6.95</v>
      </c>
      <c r="AQ8" s="34">
        <f>IF(ISNUMBER(AQ6+AQ7),AVERAGE(AQ6:AQ7),"")</f>
        <v>28.9</v>
      </c>
      <c r="AR8" s="34">
        <f>IF(ISNUMBER(AR6+AR7),AVERAGE(AR6:AR7),"")</f>
        <v>37.5</v>
      </c>
      <c r="AS8" s="34">
        <f>IF(ISNUMBER(AS6+AS7),AVERAGE(AS6:AS7),"")</f>
        <v>72.5</v>
      </c>
      <c r="AT8" s="34">
        <f>IF(ISNUMBER(AT6+AT7),AVERAGE(AT6:AT7),"")</f>
        <v>7.2649999999999997</v>
      </c>
      <c r="AU8" s="34">
        <f>IF(ISNUMBER(AU6+AU7),AVERAGE(AU6:AU7),"")</f>
        <v>60.5</v>
      </c>
      <c r="AV8" s="34" t="str">
        <f>IF(ISNUMBER(AV6+AV7),AVERAGE(AV6:AV7),"")</f>
        <v/>
      </c>
      <c r="AW8" s="34" t="str">
        <f>IF(ISNUMBER(AW6+AW7),AVERAGE(AW6:AW7),"")</f>
        <v/>
      </c>
      <c r="AX8" s="34">
        <f>IF(ISNUMBER(AX6+AX7),AVERAGE(AX6:AX7),"")</f>
        <v>19</v>
      </c>
      <c r="AY8" s="34" t="str">
        <f>IF(ISNUMBER(AY6+AY7),AVERAGE(AY6:AY7),"")</f>
        <v/>
      </c>
      <c r="AZ8" s="34">
        <f>IF(ISNUMBER(AZ6+AZ7),AVERAGE(AZ6:AZ7),"")</f>
        <v>5.5</v>
      </c>
      <c r="BA8" s="34" t="str">
        <f>IF(ISNUMBER(BA6+BA7),AVERAGE(BA6:BA7),"")</f>
        <v/>
      </c>
      <c r="BB8" s="34">
        <f>IF(ISNUMBER(BB6+BB7),AVERAGE(BB6:BB7),"")</f>
        <v>511.5</v>
      </c>
      <c r="BC8" s="34" t="str">
        <f>IF(ISNUMBER(BC6+BC7),AVERAGE(BC6:BC7),"")</f>
        <v/>
      </c>
      <c r="BD8" s="34">
        <f>IF(ISNUMBER(BD6+BD7),AVERAGE(BD6:BD7),"")</f>
        <v>0.7</v>
      </c>
      <c r="BE8" s="34" t="str">
        <f>IF(ISNUMBER(BE6+BE7),AVERAGE(BE6:BE7),"")</f>
        <v/>
      </c>
      <c r="BF8" s="34">
        <f>IF(ISNUMBER(BF6+BF7),AVERAGE(BF6:BF7),"")</f>
        <v>5.85</v>
      </c>
      <c r="BG8" s="34" t="str">
        <f>IF(ISNUMBER(BG6+BG7),AVERAGE(BG6:BG7),"")</f>
        <v/>
      </c>
      <c r="BH8" s="34">
        <f>IF(ISNUMBER(BH6+BH7),AVERAGE(BH6:BH7),"")</f>
        <v>0.30499999999999999</v>
      </c>
      <c r="BI8" s="34">
        <f>IF(ISNUMBER(BI6+BI7),AVERAGE(BI6:BI7),"")</f>
        <v>1.57</v>
      </c>
      <c r="BJ8" s="34">
        <f>IF(ISNUMBER(BJ6+BJ7),AVERAGE(BJ6:BJ7),"")</f>
        <v>154.5</v>
      </c>
      <c r="BK8" s="34" t="str">
        <f>IF(ISNUMBER(BK6+BK7),AVERAGE(BK6:BK7),"")</f>
        <v/>
      </c>
      <c r="BL8" s="34">
        <f>IF(ISNUMBER(BL6+BL7),AVERAGE(BL6:BL7),"")</f>
        <v>19.799999999999997</v>
      </c>
      <c r="BM8" s="34">
        <f>IF(ISNUMBER(BM6+BM7),AVERAGE(BM6:BM7),"")</f>
        <v>2.1</v>
      </c>
      <c r="BN8" s="34">
        <f>IF(ISNUMBER(BN6+BN7),AVERAGE(BN6:BN7),"")</f>
        <v>150.5</v>
      </c>
      <c r="BO8" s="34">
        <f>IF(ISNUMBER(BO6+BO7),AVERAGE(BO6:BO7),"")</f>
        <v>136</v>
      </c>
      <c r="BP8" s="34">
        <f>IF(ISNUMBER(BP6+BP7),AVERAGE(BP6:BP7),"")</f>
        <v>0.97499999999999998</v>
      </c>
      <c r="BQ8" s="34"/>
      <c r="BR8" s="34">
        <f>IF(ISNUMBER(BR6+BR7),AVERAGE(BR6:BR7),"")</f>
        <v>13.7</v>
      </c>
      <c r="BS8" s="34">
        <f>IF(ISNUMBER(BS6+BS7),AVERAGE(BS6:BS7),"")</f>
        <v>0.66500000000000004</v>
      </c>
      <c r="BT8" s="34">
        <f>IF(ISNUMBER(BT6+BT7),AVERAGE(BT6:BT7),"")</f>
        <v>5.915</v>
      </c>
      <c r="BU8" s="34">
        <f>IF(ISNUMBER(BU6+BU7),AVERAGE(BU6:BU7),"")</f>
        <v>0.03</v>
      </c>
      <c r="BV8" s="34">
        <f>IF(ISNUMBER(BV6+BV7),AVERAGE(BV6:BV7),"")</f>
        <v>7.2149999999999999</v>
      </c>
      <c r="BW8" s="34">
        <f>IF(ISNUMBER(BW6+BW7),AVERAGE(BW6:BW7),"")</f>
        <v>3.1799999999999997</v>
      </c>
      <c r="BX8" s="34">
        <f>IF(ISNUMBER(BX6+BX7),AVERAGE(BX6:BX7),"")</f>
        <v>1.4950000000000001</v>
      </c>
      <c r="BY8" s="34">
        <f>IF(ISNUMBER(BY6+BY7),AVERAGE(BY6:BY7),"")</f>
        <v>4.62</v>
      </c>
      <c r="BZ8" s="34">
        <f>IF(ISNUMBER(BZ6+BZ7),AVERAGE(BZ6:BZ7),"")</f>
        <v>0.33</v>
      </c>
      <c r="CA8" s="34">
        <f>IF(ISNUMBER(CA6+CA7),AVERAGE(CA6:CA7),"")</f>
        <v>5.2200000000000006</v>
      </c>
      <c r="CB8" s="34">
        <f>IF(ISNUMBER(CB6+CB7),AVERAGE(CB6:CB7),"")</f>
        <v>0.49</v>
      </c>
      <c r="CC8" s="34">
        <f>IF(ISNUMBER(CC6+CC7),AVERAGE(CC6:CC7),"")</f>
        <v>56.95</v>
      </c>
      <c r="CD8" s="34">
        <f>IF(ISNUMBER(CD6+CD7),AVERAGE(CD6:CD7),"")</f>
        <v>0.05</v>
      </c>
      <c r="CE8" s="34">
        <f>IF(ISNUMBER(CE6+CE7),AVERAGE(CE6:CE7),"")</f>
        <v>0.65</v>
      </c>
      <c r="CF8" s="34">
        <f>IF(ISNUMBER(CF6+CF7),AVERAGE(CF6:CF7),"")</f>
        <v>0.03</v>
      </c>
    </row>
    <row r="9" spans="1:84" s="15" customFormat="1" ht="13.2">
      <c r="A9" s="2"/>
      <c r="B9" s="3"/>
      <c r="C9" s="3"/>
      <c r="D9" s="3"/>
      <c r="E9" s="45" t="s">
        <v>191</v>
      </c>
      <c r="F9" s="34">
        <f>IF(ISNUMBER(F6+F7),_xlfn.STDEV.P(F6:F7),"")</f>
        <v>1.5</v>
      </c>
      <c r="G9" s="34">
        <f>IF(ISNUMBER(G6+G7),_xlfn.STDEV.P(G6:G7),"")</f>
        <v>1.0000000000000231E-2</v>
      </c>
      <c r="H9" s="34">
        <f>IF(ISNUMBER(H6+H7),_xlfn.STDEV.P(H6:H7),"")</f>
        <v>4.9999999999998934E-3</v>
      </c>
      <c r="I9" s="34">
        <f>IF(ISNUMBER(I6+I7),_xlfn.STDEV.P(I6:I7),"")</f>
        <v>3.5000000000000142E-2</v>
      </c>
      <c r="J9" s="34">
        <f>IF(ISNUMBER(J6+J7),_xlfn.STDEV.P(J6:J7),"")</f>
        <v>4.9999999999998934E-3</v>
      </c>
      <c r="K9" s="34">
        <f>IF(ISNUMBER(K6+K7),_xlfn.STDEV.P(K6:K7),"")</f>
        <v>5.0000000000001155E-3</v>
      </c>
      <c r="L9" s="34">
        <f>IF(ISNUMBER(L6+L7),_xlfn.STDEV.P(L6:L7),"")</f>
        <v>1.0000000000000009E-2</v>
      </c>
      <c r="M9" s="34">
        <f>IF(ISNUMBER(M6+M7),_xlfn.STDEV.P(M6:M7),"")</f>
        <v>5.0000000000000024E-2</v>
      </c>
      <c r="N9" s="34">
        <f>IF(ISNUMBER(N6+N7),_xlfn.STDEV.P(N6:N7),"")</f>
        <v>4.9999999999998941E-2</v>
      </c>
      <c r="O9" s="34">
        <f>IF(ISNUMBER(O6+O7),_xlfn.STDEV.P(O6:O7),"")</f>
        <v>5.0000000000000044E-3</v>
      </c>
      <c r="P9" s="34" t="str">
        <f>IF(ISNUMBER(P6+P7),_xlfn.STDEV.P(P6:P7),"")</f>
        <v/>
      </c>
      <c r="Q9" s="34" t="str">
        <f>IF(ISNUMBER(Q6+Q7),_xlfn.STDEV.P(Q6:Q7),"")</f>
        <v/>
      </c>
      <c r="R9" s="34" t="str">
        <f>IF(ISNUMBER(R6+R7),_xlfn.STDEV.P(R6:R7),"")</f>
        <v/>
      </c>
      <c r="S9" s="34">
        <f>IF(ISNUMBER(S6+S7),_xlfn.STDEV.P(S6:S7),"")</f>
        <v>0</v>
      </c>
      <c r="T9" s="34" t="str">
        <f>IF(ISNUMBER(T6+T7),_xlfn.STDEV.P(T6:T7),"")</f>
        <v/>
      </c>
      <c r="U9" s="34">
        <f>IF(ISNUMBER(U6+U7),_xlfn.STDEV.P(U6:U7),"")</f>
        <v>0</v>
      </c>
      <c r="V9" s="34">
        <f>IF(ISNUMBER(V6+V7),_xlfn.STDEV.P(V6:V7),"")</f>
        <v>5.0000000000000024E-2</v>
      </c>
      <c r="W9" s="34">
        <f>IF(ISNUMBER(W6+W7),_xlfn.STDEV.P(W6:W7),"")</f>
        <v>1</v>
      </c>
      <c r="X9" s="34">
        <f>IF(ISNUMBER(X6+X7),_xlfn.STDEV.P(X6:X7),"")</f>
        <v>0.40000000000000036</v>
      </c>
      <c r="Y9" s="34">
        <f>IF(ISNUMBER(Y6+Y7),_xlfn.STDEV.P(Y6:Y7),"")</f>
        <v>4</v>
      </c>
      <c r="Z9" s="34">
        <f>IF(ISNUMBER(Z6+Z7),_xlfn.STDEV.P(Z6:Z7),"")</f>
        <v>4.9999999999999989E-2</v>
      </c>
      <c r="AA9" s="34">
        <f>IF(ISNUMBER(AA6+AA7),_xlfn.STDEV.P(AA6:AA7),"")</f>
        <v>0.5</v>
      </c>
      <c r="AB9" s="34">
        <f>IF(ISNUMBER(AB6+AB7),_xlfn.STDEV.P(AB6:AB7),"")</f>
        <v>4.4999999999999929E-2</v>
      </c>
      <c r="AC9" s="34">
        <f>IF(ISNUMBER(AC6+AC7),_xlfn.STDEV.P(AC6:AC7),"")</f>
        <v>3.499999999999992E-2</v>
      </c>
      <c r="AD9" s="34">
        <f>IF(ISNUMBER(AD6+AD7),_xlfn.STDEV.P(AD6:AD7),"")</f>
        <v>8.9999999999999983E-2</v>
      </c>
      <c r="AE9" s="34">
        <f>IF(ISNUMBER(AE6+AE7),_xlfn.STDEV.P(AE6:AE7),"")</f>
        <v>0.19999999999999929</v>
      </c>
      <c r="AF9" s="34">
        <f>IF(ISNUMBER(AF6+AF7),_xlfn.STDEV.P(AF6:AF7),"")</f>
        <v>5.0000000000000266E-2</v>
      </c>
      <c r="AG9" s="34">
        <f>IF(ISNUMBER(AG6+AG7),_xlfn.STDEV.P(AG6:AG7),"")</f>
        <v>0.5</v>
      </c>
      <c r="AH9" s="34">
        <f>IF(ISNUMBER(AH6+AH7),_xlfn.STDEV.P(AH6:AH7),"")</f>
        <v>0</v>
      </c>
      <c r="AI9" s="34">
        <f>IF(ISNUMBER(AI6+AI7),_xlfn.STDEV.P(AI6:AI7),"")</f>
        <v>1.0000000000000009E-2</v>
      </c>
      <c r="AJ9" s="34" t="str">
        <f>IF(ISNUMBER(AJ6+AJ7),_xlfn.STDEV.P(AJ6:AJ7),"")</f>
        <v/>
      </c>
      <c r="AK9" s="34">
        <f>IF(ISNUMBER(AK6+AK7),_xlfn.STDEV.P(AK6:AK7),"")</f>
        <v>0.75</v>
      </c>
      <c r="AL9" s="34" t="str">
        <f>IF(ISNUMBER(AL6+AL7),_xlfn.STDEV.P(AL6:AL7),"")</f>
        <v/>
      </c>
      <c r="AM9" s="34">
        <f>IF(ISNUMBER(AM6+AM7),_xlfn.STDEV.P(AM6:AM7),"")</f>
        <v>1.0000000000000009E-2</v>
      </c>
      <c r="AN9" s="34">
        <f>IF(ISNUMBER(AN6+AN7),_xlfn.STDEV.P(AN6:AN7),"")</f>
        <v>10</v>
      </c>
      <c r="AO9" s="34" t="str">
        <f>IF(ISNUMBER(AO6+AO7),_xlfn.STDEV.P(AO6:AO7),"")</f>
        <v/>
      </c>
      <c r="AP9" s="34">
        <f>IF(ISNUMBER(AP6+AP7),_xlfn.STDEV.P(AP6:AP7),"")</f>
        <v>0.45000000000000018</v>
      </c>
      <c r="AQ9" s="34">
        <f>IF(ISNUMBER(AQ6+AQ7),_xlfn.STDEV.P(AQ6:AQ7),"")</f>
        <v>0.5</v>
      </c>
      <c r="AR9" s="34">
        <f>IF(ISNUMBER(AR6+AR7),_xlfn.STDEV.P(AR6:AR7),"")</f>
        <v>2.5</v>
      </c>
      <c r="AS9" s="34">
        <f>IF(ISNUMBER(AS6+AS7),_xlfn.STDEV.P(AS6:AS7),"")</f>
        <v>0.5</v>
      </c>
      <c r="AT9" s="34">
        <f>IF(ISNUMBER(AT6+AT7),_xlfn.STDEV.P(AT6:AT7),"")</f>
        <v>8.4999999999999964E-2</v>
      </c>
      <c r="AU9" s="34">
        <f>IF(ISNUMBER(AU6+AU7),_xlfn.STDEV.P(AU6:AU7),"")</f>
        <v>0.60000000000000142</v>
      </c>
      <c r="AV9" s="34" t="str">
        <f>IF(ISNUMBER(AV6+AV7),_xlfn.STDEV.P(AV6:AV7),"")</f>
        <v/>
      </c>
      <c r="AW9" s="34" t="str">
        <f>IF(ISNUMBER(AW6+AW7),_xlfn.STDEV.P(AW6:AW7),"")</f>
        <v/>
      </c>
      <c r="AX9" s="34">
        <f>IF(ISNUMBER(AX6+AX7),_xlfn.STDEV.P(AX6:AX7),"")</f>
        <v>0</v>
      </c>
      <c r="AY9" s="34" t="str">
        <f>IF(ISNUMBER(AY6+AY7),_xlfn.STDEV.P(AY6:AY7),"")</f>
        <v/>
      </c>
      <c r="AZ9" s="34">
        <f>IF(ISNUMBER(AZ6+AZ7),_xlfn.STDEV.P(AZ6:AZ7),"")</f>
        <v>0.20000000000000018</v>
      </c>
      <c r="BA9" s="34" t="str">
        <f>IF(ISNUMBER(BA6+BA7),_xlfn.STDEV.P(BA6:BA7),"")</f>
        <v/>
      </c>
      <c r="BB9" s="34">
        <f>IF(ISNUMBER(BB6+BB7),_xlfn.STDEV.P(BB6:BB7),"")</f>
        <v>0.5</v>
      </c>
      <c r="BC9" s="34" t="str">
        <f>IF(ISNUMBER(BC6+BC7),_xlfn.STDEV.P(BC6:BC7),"")</f>
        <v/>
      </c>
      <c r="BD9" s="34">
        <f>IF(ISNUMBER(BD6+BD7),_xlfn.STDEV.P(BD6:BD7),"")</f>
        <v>1.0000000000000009E-2</v>
      </c>
      <c r="BE9" s="34" t="str">
        <f>IF(ISNUMBER(BE6+BE7),_xlfn.STDEV.P(BE6:BE7),"")</f>
        <v/>
      </c>
      <c r="BF9" s="34">
        <f>IF(ISNUMBER(BF6+BF7),_xlfn.STDEV.P(BF6:BF7),"")</f>
        <v>0.55000000000000027</v>
      </c>
      <c r="BG9" s="34" t="str">
        <f>IF(ISNUMBER(BG6+BG7),_xlfn.STDEV.P(BG6:BG7),"")</f>
        <v/>
      </c>
      <c r="BH9" s="34">
        <f>IF(ISNUMBER(BH6+BH7),_xlfn.STDEV.P(BH6:BH7),"")</f>
        <v>5.0000000000000044E-3</v>
      </c>
      <c r="BI9" s="34">
        <f>IF(ISNUMBER(BI6+BI7),_xlfn.STDEV.P(BI6:BI7),"")</f>
        <v>1.0000000000000009E-2</v>
      </c>
      <c r="BJ9" s="34">
        <f>IF(ISNUMBER(BJ6+BJ7),_xlfn.STDEV.P(BJ6:BJ7),"")</f>
        <v>2.5</v>
      </c>
      <c r="BK9" s="34" t="str">
        <f>IF(ISNUMBER(BK6+BK7),_xlfn.STDEV.P(BK6:BK7),"")</f>
        <v/>
      </c>
      <c r="BL9" s="34">
        <f>IF(ISNUMBER(BL6+BL7),_xlfn.STDEV.P(BL6:BL7),"")</f>
        <v>1.4000000000000004</v>
      </c>
      <c r="BM9" s="34">
        <f>IF(ISNUMBER(BM6+BM7),_xlfn.STDEV.P(BM6:BM7),"")</f>
        <v>0.10000000000000009</v>
      </c>
      <c r="BN9" s="34">
        <f>IF(ISNUMBER(BN6+BN7),_xlfn.STDEV.P(BN6:BN7),"")</f>
        <v>0.5</v>
      </c>
      <c r="BO9" s="34">
        <f>IF(ISNUMBER(BO6+BO7),_xlfn.STDEV.P(BO6:BO7),"")</f>
        <v>2</v>
      </c>
      <c r="BP9" s="34">
        <f>IF(ISNUMBER(BP6+BP7),_xlfn.STDEV.P(BP6:BP7),"")</f>
        <v>0.81499999999999995</v>
      </c>
      <c r="BQ9" s="34"/>
      <c r="BR9" s="34">
        <f>IF(ISNUMBER(BR6+BR7),_xlfn.STDEV.P(BR6:BR7),"")</f>
        <v>0</v>
      </c>
      <c r="BS9" s="34">
        <f>IF(ISNUMBER(BS6+BS7),_xlfn.STDEV.P(BS6:BS7),"")</f>
        <v>5.0000000000000044E-3</v>
      </c>
      <c r="BT9" s="34">
        <f>IF(ISNUMBER(BT6+BT7),_xlfn.STDEV.P(BT6:BT7),"")</f>
        <v>2.5000000000000355E-2</v>
      </c>
      <c r="BU9" s="34">
        <f>IF(ISNUMBER(BU6+BU7),_xlfn.STDEV.P(BU6:BU7),"")</f>
        <v>0</v>
      </c>
      <c r="BV9" s="34">
        <f>IF(ISNUMBER(BV6+BV7),_xlfn.STDEV.P(BV6:BV7),"")</f>
        <v>4.9999999999998934E-3</v>
      </c>
      <c r="BW9" s="34">
        <f>IF(ISNUMBER(BW6+BW7),_xlfn.STDEV.P(BW6:BW7),"")</f>
        <v>1.0000000000000009E-2</v>
      </c>
      <c r="BX9" s="34">
        <f>IF(ISNUMBER(BX6+BX7),_xlfn.STDEV.P(BX6:BX7),"")</f>
        <v>6.5000000000000058E-2</v>
      </c>
      <c r="BY9" s="34">
        <f>IF(ISNUMBER(BY6+BY7),_xlfn.STDEV.P(BY6:BY7),"")</f>
        <v>0</v>
      </c>
      <c r="BZ9" s="34">
        <f>IF(ISNUMBER(BZ6+BZ7),_xlfn.STDEV.P(BZ6:BZ7),"")</f>
        <v>0</v>
      </c>
      <c r="CA9" s="34">
        <f>IF(ISNUMBER(CA6+CA7),_xlfn.STDEV.P(CA6:CA7),"")</f>
        <v>2.0000000000000018E-2</v>
      </c>
      <c r="CB9" s="34">
        <f>IF(ISNUMBER(CB6+CB7),_xlfn.STDEV.P(CB6:CB7),"")</f>
        <v>1.0000000000000009E-2</v>
      </c>
      <c r="CC9" s="34">
        <f>IF(ISNUMBER(CC6+CC7),_xlfn.STDEV.P(CC6:CC7),"")</f>
        <v>5.0000000000000711E-2</v>
      </c>
      <c r="CD9" s="34">
        <f>IF(ISNUMBER(CD6+CD7),_xlfn.STDEV.P(CD6:CD7),"")</f>
        <v>0</v>
      </c>
      <c r="CE9" s="34">
        <f>IF(ISNUMBER(CE6+CE7),_xlfn.STDEV.P(CE6:CE7),"")</f>
        <v>0</v>
      </c>
      <c r="CF9" s="34">
        <f>IF(ISNUMBER(CF6+CF7),_xlfn.STDEV.P(CF6:CF7),"")</f>
        <v>0</v>
      </c>
    </row>
    <row r="10" spans="1:84" s="15" customFormat="1" ht="13.2">
      <c r="A10" s="2"/>
      <c r="B10" s="3"/>
      <c r="C10" s="3"/>
      <c r="D10" s="3"/>
      <c r="E10" s="45" t="s">
        <v>192</v>
      </c>
      <c r="F10" s="35">
        <f>IF(ISNUMBER(F8+F9),F9/F8,"")</f>
        <v>6.3829787234042548E-2</v>
      </c>
      <c r="G10" s="35">
        <f t="shared" ref="G10:BR10" si="0">IF(ISNUMBER(G8+G9),G9/G8,"")</f>
        <v>1.3986013986014309E-3</v>
      </c>
      <c r="H10" s="35">
        <f t="shared" si="0"/>
        <v>1.221001221001195E-3</v>
      </c>
      <c r="I10" s="35">
        <f t="shared" si="0"/>
        <v>7.1942446043165758E-3</v>
      </c>
      <c r="J10" s="35">
        <f t="shared" si="0"/>
        <v>1.9493177387913815E-3</v>
      </c>
      <c r="K10" s="35">
        <f t="shared" si="0"/>
        <v>1.8975332068311636E-3</v>
      </c>
      <c r="L10" s="35">
        <f t="shared" si="0"/>
        <v>5.2631578947368467E-2</v>
      </c>
      <c r="M10" s="35">
        <f t="shared" si="0"/>
        <v>0.20000000000000009</v>
      </c>
      <c r="N10" s="35">
        <f t="shared" si="0"/>
        <v>1.8761726078798853E-3</v>
      </c>
      <c r="O10" s="35">
        <f t="shared" si="0"/>
        <v>1.3333333333333345E-2</v>
      </c>
      <c r="P10" s="35" t="str">
        <f t="shared" si="0"/>
        <v/>
      </c>
      <c r="Q10" s="35" t="str">
        <f t="shared" si="0"/>
        <v/>
      </c>
      <c r="R10" s="35" t="str">
        <f t="shared" si="0"/>
        <v/>
      </c>
      <c r="S10" s="35">
        <f t="shared" si="0"/>
        <v>0</v>
      </c>
      <c r="T10" s="35" t="str">
        <f t="shared" si="0"/>
        <v/>
      </c>
      <c r="U10" s="35">
        <f t="shared" si="0"/>
        <v>0</v>
      </c>
      <c r="V10" s="35">
        <f t="shared" si="0"/>
        <v>0.20000000000000009</v>
      </c>
      <c r="W10" s="35">
        <f t="shared" si="0"/>
        <v>1.6420361247947456E-2</v>
      </c>
      <c r="X10" s="35">
        <f t="shared" si="0"/>
        <v>1.6806722689075647E-2</v>
      </c>
      <c r="Y10" s="35">
        <f t="shared" si="0"/>
        <v>1.9047619047619049E-2</v>
      </c>
      <c r="Z10" s="35">
        <f t="shared" si="0"/>
        <v>5.2631578947368411E-2</v>
      </c>
      <c r="AA10" s="35">
        <f t="shared" si="0"/>
        <v>0.04</v>
      </c>
      <c r="AB10" s="35">
        <f t="shared" si="0"/>
        <v>1.2016021361815735E-2</v>
      </c>
      <c r="AC10" s="35">
        <f t="shared" si="0"/>
        <v>1.6393442622950782E-2</v>
      </c>
      <c r="AD10" s="35">
        <f t="shared" si="0"/>
        <v>5.3571428571428555E-2</v>
      </c>
      <c r="AE10" s="35">
        <f t="shared" si="0"/>
        <v>1.0362694300518097E-2</v>
      </c>
      <c r="AF10" s="35">
        <f t="shared" si="0"/>
        <v>1.0224948875255676E-2</v>
      </c>
      <c r="AG10" s="35">
        <f t="shared" si="0"/>
        <v>0.2</v>
      </c>
      <c r="AH10" s="35">
        <f t="shared" si="0"/>
        <v>0</v>
      </c>
      <c r="AI10" s="35">
        <f t="shared" si="0"/>
        <v>1.3333333333333345E-2</v>
      </c>
      <c r="AJ10" s="35" t="str">
        <f t="shared" si="0"/>
        <v/>
      </c>
      <c r="AK10" s="35">
        <f t="shared" si="0"/>
        <v>2.2222222222222223E-2</v>
      </c>
      <c r="AL10" s="35" t="str">
        <f t="shared" si="0"/>
        <v/>
      </c>
      <c r="AM10" s="35">
        <f t="shared" si="0"/>
        <v>3.2258064516129059E-2</v>
      </c>
      <c r="AN10" s="35">
        <f t="shared" si="0"/>
        <v>4.0650406504065045E-3</v>
      </c>
      <c r="AO10" s="35" t="str">
        <f t="shared" si="0"/>
        <v/>
      </c>
      <c r="AP10" s="35">
        <f t="shared" si="0"/>
        <v>6.4748201438848949E-2</v>
      </c>
      <c r="AQ10" s="35">
        <f t="shared" si="0"/>
        <v>1.7301038062283738E-2</v>
      </c>
      <c r="AR10" s="35">
        <f t="shared" si="0"/>
        <v>6.6666666666666666E-2</v>
      </c>
      <c r="AS10" s="35">
        <f t="shared" si="0"/>
        <v>6.8965517241379309E-3</v>
      </c>
      <c r="AT10" s="35">
        <f t="shared" si="0"/>
        <v>1.1699931176875426E-2</v>
      </c>
      <c r="AU10" s="35">
        <f t="shared" si="0"/>
        <v>9.9173553719008496E-3</v>
      </c>
      <c r="AV10" s="35" t="str">
        <f t="shared" si="0"/>
        <v/>
      </c>
      <c r="AW10" s="35" t="str">
        <f t="shared" si="0"/>
        <v/>
      </c>
      <c r="AX10" s="35">
        <f t="shared" si="0"/>
        <v>0</v>
      </c>
      <c r="AY10" s="35" t="str">
        <f t="shared" si="0"/>
        <v/>
      </c>
      <c r="AZ10" s="35">
        <f t="shared" si="0"/>
        <v>3.6363636363636397E-2</v>
      </c>
      <c r="BA10" s="35" t="str">
        <f t="shared" si="0"/>
        <v/>
      </c>
      <c r="BB10" s="35">
        <f t="shared" si="0"/>
        <v>9.7751710654936461E-4</v>
      </c>
      <c r="BC10" s="35" t="str">
        <f t="shared" si="0"/>
        <v/>
      </c>
      <c r="BD10" s="35">
        <f t="shared" si="0"/>
        <v>1.4285714285714299E-2</v>
      </c>
      <c r="BE10" s="35" t="str">
        <f t="shared" si="0"/>
        <v/>
      </c>
      <c r="BF10" s="35">
        <f t="shared" si="0"/>
        <v>9.4017094017094072E-2</v>
      </c>
      <c r="BG10" s="35" t="str">
        <f t="shared" si="0"/>
        <v/>
      </c>
      <c r="BH10" s="35">
        <f t="shared" si="0"/>
        <v>1.6393442622950834E-2</v>
      </c>
      <c r="BI10" s="35">
        <f t="shared" si="0"/>
        <v>6.3694267515923622E-3</v>
      </c>
      <c r="BJ10" s="35">
        <f t="shared" si="0"/>
        <v>1.6181229773462782E-2</v>
      </c>
      <c r="BK10" s="35" t="str">
        <f t="shared" si="0"/>
        <v/>
      </c>
      <c r="BL10" s="35">
        <f t="shared" si="0"/>
        <v>7.0707070707070732E-2</v>
      </c>
      <c r="BM10" s="35">
        <f t="shared" si="0"/>
        <v>4.7619047619047658E-2</v>
      </c>
      <c r="BN10" s="35">
        <f t="shared" si="0"/>
        <v>3.3222591362126247E-3</v>
      </c>
      <c r="BO10" s="35">
        <f t="shared" si="0"/>
        <v>1.4705882352941176E-2</v>
      </c>
      <c r="BP10" s="35">
        <f t="shared" si="0"/>
        <v>0.83589743589743581</v>
      </c>
      <c r="BQ10" s="35"/>
      <c r="BR10" s="35">
        <f t="shared" si="0"/>
        <v>0</v>
      </c>
      <c r="BS10" s="35">
        <f t="shared" ref="BS10:CF10" si="1">IF(ISNUMBER(BS8+BS9),BS9/BS8,"")</f>
        <v>7.5187969924812095E-3</v>
      </c>
      <c r="BT10" s="35">
        <f t="shared" si="1"/>
        <v>4.2265426880812099E-3</v>
      </c>
      <c r="BU10" s="35">
        <f t="shared" si="1"/>
        <v>0</v>
      </c>
      <c r="BV10" s="35">
        <f t="shared" si="1"/>
        <v>6.9300069300067826E-4</v>
      </c>
      <c r="BW10" s="35">
        <f t="shared" si="1"/>
        <v>3.1446540880503177E-3</v>
      </c>
      <c r="BX10" s="35">
        <f t="shared" si="1"/>
        <v>4.3478260869565251E-2</v>
      </c>
      <c r="BY10" s="35">
        <f t="shared" si="1"/>
        <v>0</v>
      </c>
      <c r="BZ10" s="35">
        <f t="shared" si="1"/>
        <v>0</v>
      </c>
      <c r="CA10" s="35">
        <f t="shared" si="1"/>
        <v>3.8314176245210756E-3</v>
      </c>
      <c r="CB10" s="35">
        <f t="shared" si="1"/>
        <v>2.0408163265306142E-2</v>
      </c>
      <c r="CC10" s="35">
        <f t="shared" si="1"/>
        <v>8.7796312554873942E-4</v>
      </c>
      <c r="CD10" s="35">
        <f t="shared" si="1"/>
        <v>0</v>
      </c>
      <c r="CE10" s="35">
        <f t="shared" si="1"/>
        <v>0</v>
      </c>
      <c r="CF10" s="35">
        <f t="shared" si="1"/>
        <v>0</v>
      </c>
    </row>
    <row r="11" spans="1:84" s="15" customFormat="1" ht="13.2">
      <c r="A11" s="2"/>
      <c r="B11" s="3"/>
      <c r="C11" s="3"/>
      <c r="D11" s="3"/>
      <c r="E11" s="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40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</row>
    <row r="12" spans="1:84" s="15" customFormat="1" ht="13.2">
      <c r="A12" s="4" t="s">
        <v>185</v>
      </c>
      <c r="B12" s="5" t="s">
        <v>186</v>
      </c>
      <c r="C12" s="5"/>
      <c r="D12" s="5">
        <v>1</v>
      </c>
      <c r="E12" s="4"/>
      <c r="F12" s="42">
        <v>1</v>
      </c>
      <c r="G12" s="42">
        <v>8.48</v>
      </c>
      <c r="H12" s="42">
        <v>0.43</v>
      </c>
      <c r="I12" s="42">
        <v>1.59</v>
      </c>
      <c r="J12" s="42">
        <v>4.4400000000000004</v>
      </c>
      <c r="K12" s="42">
        <v>0.13</v>
      </c>
      <c r="L12" s="42">
        <v>0.05</v>
      </c>
      <c r="M12" s="42" t="s">
        <v>94</v>
      </c>
      <c r="N12" s="42">
        <v>33.299999999999997</v>
      </c>
      <c r="O12" s="42">
        <v>0.21</v>
      </c>
      <c r="P12" s="42">
        <v>2</v>
      </c>
      <c r="Q12" s="42" t="s">
        <v>93</v>
      </c>
      <c r="R12" s="42">
        <v>14</v>
      </c>
      <c r="S12" s="42">
        <v>2110</v>
      </c>
      <c r="T12" s="42" t="s">
        <v>93</v>
      </c>
      <c r="U12" s="42">
        <v>0.1</v>
      </c>
      <c r="V12" s="42" t="s">
        <v>95</v>
      </c>
      <c r="W12" s="42">
        <v>158</v>
      </c>
      <c r="X12" s="42">
        <v>1.5</v>
      </c>
      <c r="Y12" s="42" t="s">
        <v>96</v>
      </c>
      <c r="Z12" s="42">
        <v>0.5</v>
      </c>
      <c r="AA12" s="42">
        <v>6</v>
      </c>
      <c r="AB12" s="42">
        <v>2.06</v>
      </c>
      <c r="AC12" s="42">
        <v>1.5</v>
      </c>
      <c r="AD12" s="42">
        <v>0.76</v>
      </c>
      <c r="AE12" s="42">
        <v>20.100000000000001</v>
      </c>
      <c r="AF12" s="42">
        <v>2.29</v>
      </c>
      <c r="AG12" s="42">
        <v>2</v>
      </c>
      <c r="AH12" s="42">
        <v>9</v>
      </c>
      <c r="AI12" s="42">
        <v>0.44</v>
      </c>
      <c r="AJ12" s="42" t="s">
        <v>95</v>
      </c>
      <c r="AK12" s="42">
        <v>37.6</v>
      </c>
      <c r="AL12" s="42">
        <v>15</v>
      </c>
      <c r="AM12" s="42">
        <v>0.36</v>
      </c>
      <c r="AN12" s="42">
        <v>339</v>
      </c>
      <c r="AO12" s="42" t="s">
        <v>106</v>
      </c>
      <c r="AP12" s="42">
        <v>71.400000000000006</v>
      </c>
      <c r="AQ12" s="42">
        <v>18.3</v>
      </c>
      <c r="AR12" s="42">
        <v>7</v>
      </c>
      <c r="AS12" s="42">
        <v>25</v>
      </c>
      <c r="AT12" s="42">
        <v>6.24</v>
      </c>
      <c r="AU12" s="42">
        <v>133</v>
      </c>
      <c r="AV12" s="42" t="s">
        <v>97</v>
      </c>
      <c r="AW12" s="42">
        <v>0.1</v>
      </c>
      <c r="AX12" s="42" t="s">
        <v>93</v>
      </c>
      <c r="AY12" s="42" t="s">
        <v>93</v>
      </c>
      <c r="AZ12" s="42">
        <v>2.7</v>
      </c>
      <c r="BA12" s="42">
        <v>3</v>
      </c>
      <c r="BB12" s="42">
        <v>417</v>
      </c>
      <c r="BC12" s="42">
        <v>4.0999999999999996</v>
      </c>
      <c r="BD12" s="42">
        <v>0.35</v>
      </c>
      <c r="BE12" s="42" t="s">
        <v>98</v>
      </c>
      <c r="BF12" s="42">
        <v>34.299999999999997</v>
      </c>
      <c r="BG12" s="42" t="s">
        <v>98</v>
      </c>
      <c r="BH12" s="42">
        <v>0.27</v>
      </c>
      <c r="BI12" s="42">
        <v>5.63</v>
      </c>
      <c r="BJ12" s="42">
        <v>13</v>
      </c>
      <c r="BK12" s="42">
        <v>1</v>
      </c>
      <c r="BL12" s="42">
        <v>11.7</v>
      </c>
      <c r="BM12" s="42">
        <v>2.1</v>
      </c>
      <c r="BN12" s="42">
        <v>39</v>
      </c>
      <c r="BO12" s="42">
        <v>343</v>
      </c>
      <c r="BP12" s="42">
        <v>0.06</v>
      </c>
      <c r="BQ12" s="42">
        <v>8.9999999999999993E-3</v>
      </c>
      <c r="BR12" s="42">
        <v>15.8</v>
      </c>
      <c r="BS12" s="42">
        <v>0.24</v>
      </c>
      <c r="BT12" s="42">
        <v>0.59</v>
      </c>
      <c r="BU12" s="42" t="s">
        <v>100</v>
      </c>
      <c r="BV12" s="42">
        <v>2.17</v>
      </c>
      <c r="BW12" s="42">
        <v>5.24</v>
      </c>
      <c r="BX12" s="42">
        <v>0.73</v>
      </c>
      <c r="BY12" s="42">
        <v>0.2</v>
      </c>
      <c r="BZ12" s="42">
        <v>0.04</v>
      </c>
      <c r="CA12" s="42">
        <v>5.14</v>
      </c>
      <c r="CB12" s="42">
        <v>0.1</v>
      </c>
      <c r="CC12" s="42">
        <v>68</v>
      </c>
      <c r="CD12" s="42">
        <v>0.03</v>
      </c>
      <c r="CE12" s="42">
        <v>0.31</v>
      </c>
      <c r="CF12" s="42" t="s">
        <v>100</v>
      </c>
    </row>
    <row r="13" spans="1:84" s="15" customFormat="1" ht="13.2">
      <c r="A13" s="4" t="s">
        <v>187</v>
      </c>
      <c r="B13" s="5" t="s">
        <v>188</v>
      </c>
      <c r="C13" s="5"/>
      <c r="D13" s="5">
        <v>1</v>
      </c>
      <c r="E13" s="4"/>
      <c r="F13" s="42">
        <v>1</v>
      </c>
      <c r="G13" s="42">
        <v>8.7899999999999991</v>
      </c>
      <c r="H13" s="42">
        <v>0.47</v>
      </c>
      <c r="I13" s="42">
        <v>1.69</v>
      </c>
      <c r="J13" s="42">
        <v>4.6399999999999997</v>
      </c>
      <c r="K13" s="42">
        <v>0.13</v>
      </c>
      <c r="L13" s="42">
        <v>0.05</v>
      </c>
      <c r="M13" s="42" t="s">
        <v>94</v>
      </c>
      <c r="N13" s="42">
        <v>34.5</v>
      </c>
      <c r="O13" s="42">
        <v>0.22</v>
      </c>
      <c r="P13" s="42">
        <v>2</v>
      </c>
      <c r="Q13" s="42" t="s">
        <v>93</v>
      </c>
      <c r="R13" s="42" t="s">
        <v>96</v>
      </c>
      <c r="S13" s="42">
        <v>2220</v>
      </c>
      <c r="T13" s="42">
        <v>5</v>
      </c>
      <c r="U13" s="42">
        <v>0.1</v>
      </c>
      <c r="V13" s="42" t="s">
        <v>95</v>
      </c>
      <c r="W13" s="42">
        <v>177</v>
      </c>
      <c r="X13" s="42">
        <v>1.3</v>
      </c>
      <c r="Y13" s="42" t="s">
        <v>96</v>
      </c>
      <c r="Z13" s="42">
        <v>0.5</v>
      </c>
      <c r="AA13" s="42">
        <v>7</v>
      </c>
      <c r="AB13" s="42">
        <v>2.3199999999999998</v>
      </c>
      <c r="AC13" s="42">
        <v>1.61</v>
      </c>
      <c r="AD13" s="42">
        <v>0.85</v>
      </c>
      <c r="AE13" s="42">
        <v>23.1</v>
      </c>
      <c r="AF13" s="42">
        <v>2.34</v>
      </c>
      <c r="AG13" s="42">
        <v>2</v>
      </c>
      <c r="AH13" s="42">
        <v>9</v>
      </c>
      <c r="AI13" s="42">
        <v>0.47</v>
      </c>
      <c r="AJ13" s="42" t="s">
        <v>95</v>
      </c>
      <c r="AK13" s="42">
        <v>43</v>
      </c>
      <c r="AL13" s="42">
        <v>16</v>
      </c>
      <c r="AM13" s="42">
        <v>0.38</v>
      </c>
      <c r="AN13" s="42">
        <v>351</v>
      </c>
      <c r="AO13" s="42">
        <v>2</v>
      </c>
      <c r="AP13" s="42">
        <v>77.5</v>
      </c>
      <c r="AQ13" s="42">
        <v>21.4</v>
      </c>
      <c r="AR13" s="42">
        <v>7</v>
      </c>
      <c r="AS13" s="42">
        <v>26</v>
      </c>
      <c r="AT13" s="42">
        <v>7.11</v>
      </c>
      <c r="AU13" s="42">
        <v>148</v>
      </c>
      <c r="AV13" s="42" t="s">
        <v>97</v>
      </c>
      <c r="AW13" s="42">
        <v>0.2</v>
      </c>
      <c r="AX13" s="42" t="s">
        <v>93</v>
      </c>
      <c r="AY13" s="42" t="s">
        <v>93</v>
      </c>
      <c r="AZ13" s="42">
        <v>3.2</v>
      </c>
      <c r="BA13" s="42">
        <v>1</v>
      </c>
      <c r="BB13" s="42">
        <v>429</v>
      </c>
      <c r="BC13" s="42">
        <v>4.5999999999999996</v>
      </c>
      <c r="BD13" s="42">
        <v>0.39</v>
      </c>
      <c r="BE13" s="42" t="s">
        <v>98</v>
      </c>
      <c r="BF13" s="42">
        <v>36.1</v>
      </c>
      <c r="BG13" s="42" t="s">
        <v>98</v>
      </c>
      <c r="BH13" s="42">
        <v>0.28999999999999998</v>
      </c>
      <c r="BI13" s="42">
        <v>5.81</v>
      </c>
      <c r="BJ13" s="42">
        <v>14</v>
      </c>
      <c r="BK13" s="42">
        <v>1</v>
      </c>
      <c r="BL13" s="42">
        <v>13.3</v>
      </c>
      <c r="BM13" s="42">
        <v>2.2999999999999998</v>
      </c>
      <c r="BN13" s="42">
        <v>39</v>
      </c>
      <c r="BO13" s="42">
        <v>392</v>
      </c>
      <c r="BP13" s="42">
        <v>0.05</v>
      </c>
      <c r="BQ13" s="42">
        <v>1.7999999999999999E-2</v>
      </c>
      <c r="BR13" s="42">
        <v>16.2</v>
      </c>
      <c r="BS13" s="42">
        <v>0.23</v>
      </c>
      <c r="BT13" s="42">
        <v>0.6</v>
      </c>
      <c r="BU13" s="42" t="s">
        <v>100</v>
      </c>
      <c r="BV13" s="42">
        <v>2.2000000000000002</v>
      </c>
      <c r="BW13" s="42">
        <v>5.28</v>
      </c>
      <c r="BX13" s="42">
        <v>0.68</v>
      </c>
      <c r="BY13" s="42">
        <v>0.2</v>
      </c>
      <c r="BZ13" s="42">
        <v>0.04</v>
      </c>
      <c r="CA13" s="42">
        <v>5.2</v>
      </c>
      <c r="CB13" s="42">
        <v>0.1</v>
      </c>
      <c r="CC13" s="42">
        <v>69.099999999999994</v>
      </c>
      <c r="CD13" s="42">
        <v>0.05</v>
      </c>
      <c r="CE13" s="42">
        <v>0.32</v>
      </c>
      <c r="CF13" s="42" t="s">
        <v>100</v>
      </c>
    </row>
    <row r="14" spans="1:84" s="15" customFormat="1" ht="13.2">
      <c r="A14" s="4"/>
      <c r="B14" s="5"/>
      <c r="C14" s="5"/>
      <c r="D14" s="5"/>
      <c r="E14" s="45" t="s">
        <v>190</v>
      </c>
      <c r="F14" s="34">
        <f>IF(ISNUMBER(F12+F13),AVERAGE(F12:F13),"")</f>
        <v>1</v>
      </c>
      <c r="G14" s="34">
        <f>IF(ISNUMBER(G12+G13),AVERAGE(G12:G13),"")</f>
        <v>8.6349999999999998</v>
      </c>
      <c r="H14" s="34">
        <f>IF(ISNUMBER(H12+H13),AVERAGE(H12:H13),"")</f>
        <v>0.44999999999999996</v>
      </c>
      <c r="I14" s="34">
        <f>IF(ISNUMBER(I12+I13),AVERAGE(I12:I13),"")</f>
        <v>1.6400000000000001</v>
      </c>
      <c r="J14" s="34">
        <f>IF(ISNUMBER(J12+J13),AVERAGE(J12:J13),"")</f>
        <v>4.54</v>
      </c>
      <c r="K14" s="34">
        <f>IF(ISNUMBER(K12+K13),AVERAGE(K12:K13),"")</f>
        <v>0.13</v>
      </c>
      <c r="L14" s="34">
        <f>IF(ISNUMBER(L12+L13),AVERAGE(L12:L13),"")</f>
        <v>0.05</v>
      </c>
      <c r="M14" s="34" t="str">
        <f>IF(ISNUMBER(M12+M13),AVERAGE(M12:M13),"")</f>
        <v/>
      </c>
      <c r="N14" s="34">
        <f>IF(ISNUMBER(N12+N13),AVERAGE(N12:N13),"")</f>
        <v>33.9</v>
      </c>
      <c r="O14" s="34">
        <f>IF(ISNUMBER(O12+O13),AVERAGE(O12:O13),"")</f>
        <v>0.215</v>
      </c>
      <c r="P14" s="34">
        <f>IF(ISNUMBER(P12+P13),AVERAGE(P12:P13),"")</f>
        <v>2</v>
      </c>
      <c r="Q14" s="34" t="str">
        <f>IF(ISNUMBER(Q12+Q13),AVERAGE(Q12:Q13),"")</f>
        <v/>
      </c>
      <c r="R14" s="34" t="str">
        <f>IF(ISNUMBER(R12+R13),AVERAGE(R12:R13),"")</f>
        <v/>
      </c>
      <c r="S14" s="34">
        <f>IF(ISNUMBER(S12+S13),AVERAGE(S12:S13),"")</f>
        <v>2165</v>
      </c>
      <c r="T14" s="34" t="str">
        <f>IF(ISNUMBER(T12+T13),AVERAGE(T12:T13),"")</f>
        <v/>
      </c>
      <c r="U14" s="34">
        <f>IF(ISNUMBER(U12+U13),AVERAGE(U12:U13),"")</f>
        <v>0.1</v>
      </c>
      <c r="V14" s="34" t="str">
        <f>IF(ISNUMBER(V12+V13),AVERAGE(V12:V13),"")</f>
        <v/>
      </c>
      <c r="W14" s="34">
        <f>IF(ISNUMBER(W12+W13),AVERAGE(W12:W13),"")</f>
        <v>167.5</v>
      </c>
      <c r="X14" s="34">
        <f>IF(ISNUMBER(X12+X13),AVERAGE(X12:X13),"")</f>
        <v>1.4</v>
      </c>
      <c r="Y14" s="34" t="str">
        <f>IF(ISNUMBER(Y12+Y13),AVERAGE(Y12:Y13),"")</f>
        <v/>
      </c>
      <c r="Z14" s="34">
        <f>IF(ISNUMBER(Z12+Z13),AVERAGE(Z12:Z13),"")</f>
        <v>0.5</v>
      </c>
      <c r="AA14" s="34">
        <f>IF(ISNUMBER(AA12+AA13),AVERAGE(AA12:AA13),"")</f>
        <v>6.5</v>
      </c>
      <c r="AB14" s="34">
        <f>IF(ISNUMBER(AB12+AB13),AVERAGE(AB12:AB13),"")</f>
        <v>2.19</v>
      </c>
      <c r="AC14" s="34">
        <f>IF(ISNUMBER(AC12+AC13),AVERAGE(AC12:AC13),"")</f>
        <v>1.5550000000000002</v>
      </c>
      <c r="AD14" s="34">
        <f>IF(ISNUMBER(AD12+AD13),AVERAGE(AD12:AD13),"")</f>
        <v>0.80499999999999994</v>
      </c>
      <c r="AE14" s="34">
        <f>IF(ISNUMBER(AE12+AE13),AVERAGE(AE12:AE13),"")</f>
        <v>21.6</v>
      </c>
      <c r="AF14" s="34">
        <f>IF(ISNUMBER(AF12+AF13),AVERAGE(AF12:AF13),"")</f>
        <v>2.3149999999999999</v>
      </c>
      <c r="AG14" s="34">
        <f>IF(ISNUMBER(AG12+AG13),AVERAGE(AG12:AG13),"")</f>
        <v>2</v>
      </c>
      <c r="AH14" s="34">
        <f>IF(ISNUMBER(AH12+AH13),AVERAGE(AH12:AH13),"")</f>
        <v>9</v>
      </c>
      <c r="AI14" s="34">
        <f>IF(ISNUMBER(AI12+AI13),AVERAGE(AI12:AI13),"")</f>
        <v>0.45499999999999996</v>
      </c>
      <c r="AJ14" s="34" t="str">
        <f>IF(ISNUMBER(AJ12+AJ13),AVERAGE(AJ12:AJ13),"")</f>
        <v/>
      </c>
      <c r="AK14" s="34">
        <f>IF(ISNUMBER(AK12+AK13),AVERAGE(AK12:AK13),"")</f>
        <v>40.299999999999997</v>
      </c>
      <c r="AL14" s="34">
        <f>IF(ISNUMBER(AL12+AL13),AVERAGE(AL12:AL13),"")</f>
        <v>15.5</v>
      </c>
      <c r="AM14" s="34">
        <f>IF(ISNUMBER(AM12+AM13),AVERAGE(AM12:AM13),"")</f>
        <v>0.37</v>
      </c>
      <c r="AN14" s="34">
        <f>IF(ISNUMBER(AN12+AN13),AVERAGE(AN12:AN13),"")</f>
        <v>345</v>
      </c>
      <c r="AO14" s="34" t="str">
        <f>IF(ISNUMBER(AO12+AO13),AVERAGE(AO12:AO13),"")</f>
        <v/>
      </c>
      <c r="AP14" s="34">
        <f>IF(ISNUMBER(AP12+AP13),AVERAGE(AP12:AP13),"")</f>
        <v>74.45</v>
      </c>
      <c r="AQ14" s="34">
        <f>IF(ISNUMBER(AQ12+AQ13),AVERAGE(AQ12:AQ13),"")</f>
        <v>19.850000000000001</v>
      </c>
      <c r="AR14" s="34">
        <f>IF(ISNUMBER(AR12+AR13),AVERAGE(AR12:AR13),"")</f>
        <v>7</v>
      </c>
      <c r="AS14" s="34">
        <f>IF(ISNUMBER(AS12+AS13),AVERAGE(AS12:AS13),"")</f>
        <v>25.5</v>
      </c>
      <c r="AT14" s="34">
        <f>IF(ISNUMBER(AT12+AT13),AVERAGE(AT12:AT13),"")</f>
        <v>6.6750000000000007</v>
      </c>
      <c r="AU14" s="34">
        <f>IF(ISNUMBER(AU12+AU13),AVERAGE(AU12:AU13),"")</f>
        <v>140.5</v>
      </c>
      <c r="AV14" s="34" t="str">
        <f>IF(ISNUMBER(AV12+AV13),AVERAGE(AV12:AV13),"")</f>
        <v/>
      </c>
      <c r="AW14" s="34">
        <f>IF(ISNUMBER(AW12+AW13),AVERAGE(AW12:AW13),"")</f>
        <v>0.15000000000000002</v>
      </c>
      <c r="AX14" s="34" t="str">
        <f>IF(ISNUMBER(AX12+AX13),AVERAGE(AX12:AX13),"")</f>
        <v/>
      </c>
      <c r="AY14" s="34" t="str">
        <f>IF(ISNUMBER(AY12+AY13),AVERAGE(AY12:AY13),"")</f>
        <v/>
      </c>
      <c r="AZ14" s="34">
        <f>IF(ISNUMBER(AZ12+AZ13),AVERAGE(AZ12:AZ13),"")</f>
        <v>2.95</v>
      </c>
      <c r="BA14" s="34">
        <f>IF(ISNUMBER(BA12+BA13),AVERAGE(BA12:BA13),"")</f>
        <v>2</v>
      </c>
      <c r="BB14" s="34">
        <f>IF(ISNUMBER(BB12+BB13),AVERAGE(BB12:BB13),"")</f>
        <v>423</v>
      </c>
      <c r="BC14" s="34">
        <f>IF(ISNUMBER(BC12+BC13),AVERAGE(BC12:BC13),"")</f>
        <v>4.3499999999999996</v>
      </c>
      <c r="BD14" s="34">
        <f>IF(ISNUMBER(BD12+BD13),AVERAGE(BD12:BD13),"")</f>
        <v>0.37</v>
      </c>
      <c r="BE14" s="34" t="str">
        <f>IF(ISNUMBER(BE12+BE13),AVERAGE(BE12:BE13),"")</f>
        <v/>
      </c>
      <c r="BF14" s="34">
        <f>IF(ISNUMBER(BF12+BF13),AVERAGE(BF12:BF13),"")</f>
        <v>35.200000000000003</v>
      </c>
      <c r="BG14" s="34" t="str">
        <f>IF(ISNUMBER(BG12+BG13),AVERAGE(BG12:BG13),"")</f>
        <v/>
      </c>
      <c r="BH14" s="34">
        <f>IF(ISNUMBER(BH12+BH13),AVERAGE(BH12:BH13),"")</f>
        <v>0.28000000000000003</v>
      </c>
      <c r="BI14" s="34">
        <f>IF(ISNUMBER(BI12+BI13),AVERAGE(BI12:BI13),"")</f>
        <v>5.72</v>
      </c>
      <c r="BJ14" s="34">
        <f>IF(ISNUMBER(BJ12+BJ13),AVERAGE(BJ12:BJ13),"")</f>
        <v>13.5</v>
      </c>
      <c r="BK14" s="34">
        <f>IF(ISNUMBER(BK12+BK13),AVERAGE(BK12:BK13),"")</f>
        <v>1</v>
      </c>
      <c r="BL14" s="34">
        <f>IF(ISNUMBER(BL12+BL13),AVERAGE(BL12:BL13),"")</f>
        <v>12.5</v>
      </c>
      <c r="BM14" s="34">
        <f>IF(ISNUMBER(BM12+BM13),AVERAGE(BM12:BM13),"")</f>
        <v>2.2000000000000002</v>
      </c>
      <c r="BN14" s="34">
        <f>IF(ISNUMBER(BN12+BN13),AVERAGE(BN12:BN13),"")</f>
        <v>39</v>
      </c>
      <c r="BO14" s="34">
        <f>IF(ISNUMBER(BO12+BO13),AVERAGE(BO12:BO13),"")</f>
        <v>367.5</v>
      </c>
      <c r="BP14" s="34">
        <f>IF(ISNUMBER(BP12+BP13),AVERAGE(BP12:BP13),"")</f>
        <v>5.5E-2</v>
      </c>
      <c r="BQ14" s="34">
        <f>IF(ISNUMBER(BQ12+BQ13),AVERAGE(BQ12:BQ13),"")</f>
        <v>1.3499999999999998E-2</v>
      </c>
      <c r="BR14" s="34">
        <f>IF(ISNUMBER(BR12+BR13),AVERAGE(BR12:BR13),"")</f>
        <v>16</v>
      </c>
      <c r="BS14" s="34">
        <f>IF(ISNUMBER(BS12+BS13),AVERAGE(BS12:BS13),"")</f>
        <v>0.23499999999999999</v>
      </c>
      <c r="BT14" s="34">
        <f>IF(ISNUMBER(BT12+BT13),AVERAGE(BT12:BT13),"")</f>
        <v>0.59499999999999997</v>
      </c>
      <c r="BU14" s="34" t="str">
        <f>IF(ISNUMBER(BU12+BU13),AVERAGE(BU12:BU13),"")</f>
        <v/>
      </c>
      <c r="BV14" s="34">
        <f>IF(ISNUMBER(BV12+BV13),AVERAGE(BV12:BV13),"")</f>
        <v>2.1850000000000001</v>
      </c>
      <c r="BW14" s="34">
        <f>IF(ISNUMBER(BW12+BW13),AVERAGE(BW12:BW13),"")</f>
        <v>5.26</v>
      </c>
      <c r="BX14" s="34">
        <f>IF(ISNUMBER(BX12+BX13),AVERAGE(BX12:BX13),"")</f>
        <v>0.70500000000000007</v>
      </c>
      <c r="BY14" s="34">
        <f>IF(ISNUMBER(BY12+BY13),AVERAGE(BY12:BY13),"")</f>
        <v>0.2</v>
      </c>
      <c r="BZ14" s="34">
        <f>IF(ISNUMBER(BZ12+BZ13),AVERAGE(BZ12:BZ13),"")</f>
        <v>0.04</v>
      </c>
      <c r="CA14" s="34">
        <f>IF(ISNUMBER(CA12+CA13),AVERAGE(CA12:CA13),"")</f>
        <v>5.17</v>
      </c>
      <c r="CB14" s="34">
        <f>IF(ISNUMBER(CB12+CB13),AVERAGE(CB12:CB13),"")</f>
        <v>0.1</v>
      </c>
      <c r="CC14" s="34">
        <f>IF(ISNUMBER(CC12+CC13),AVERAGE(CC12:CC13),"")</f>
        <v>68.55</v>
      </c>
      <c r="CD14" s="34">
        <f>IF(ISNUMBER(CD12+CD13),AVERAGE(CD12:CD13),"")</f>
        <v>0.04</v>
      </c>
      <c r="CE14" s="34">
        <f>IF(ISNUMBER(CE12+CE13),AVERAGE(CE12:CE13),"")</f>
        <v>0.315</v>
      </c>
      <c r="CF14" s="34" t="str">
        <f>IF(ISNUMBER(CF12+CF13),AVERAGE(CF12:CF13),"")</f>
        <v/>
      </c>
    </row>
    <row r="15" spans="1:84" s="15" customFormat="1" ht="13.2">
      <c r="A15" s="4"/>
      <c r="B15" s="5"/>
      <c r="C15" s="5"/>
      <c r="D15" s="5"/>
      <c r="E15" s="45" t="s">
        <v>191</v>
      </c>
      <c r="F15" s="34">
        <f>IF(ISNUMBER(F12+F13),_xlfn.STDEV.P(F12:F13),"")</f>
        <v>0</v>
      </c>
      <c r="G15" s="34">
        <f>IF(ISNUMBER(G12+G13),_xlfn.STDEV.P(G12:G13),"")</f>
        <v>0.15499999999999936</v>
      </c>
      <c r="H15" s="34">
        <f>IF(ISNUMBER(H12+H13),_xlfn.STDEV.P(H12:H13),"")</f>
        <v>1.999999999999999E-2</v>
      </c>
      <c r="I15" s="34">
        <f>IF(ISNUMBER(I12+I13),_xlfn.STDEV.P(I12:I13),"")</f>
        <v>4.9999999999999933E-2</v>
      </c>
      <c r="J15" s="34">
        <f>IF(ISNUMBER(J12+J13),_xlfn.STDEV.P(J12:J13),"")</f>
        <v>9.9999999999999645E-2</v>
      </c>
      <c r="K15" s="34">
        <f>IF(ISNUMBER(K12+K13),_xlfn.STDEV.P(K12:K13),"")</f>
        <v>0</v>
      </c>
      <c r="L15" s="34">
        <f>IF(ISNUMBER(L12+L13),_xlfn.STDEV.P(L12:L13),"")</f>
        <v>0</v>
      </c>
      <c r="M15" s="34" t="str">
        <f>IF(ISNUMBER(M12+M13),_xlfn.STDEV.P(M12:M13),"")</f>
        <v/>
      </c>
      <c r="N15" s="34">
        <f>IF(ISNUMBER(N12+N13),_xlfn.STDEV.P(N12:N13),"")</f>
        <v>0.60000000000000142</v>
      </c>
      <c r="O15" s="34">
        <f>IF(ISNUMBER(O12+O13),_xlfn.STDEV.P(O12:O13),"")</f>
        <v>5.0000000000000044E-3</v>
      </c>
      <c r="P15" s="34">
        <f>IF(ISNUMBER(P12+P13),_xlfn.STDEV.P(P12:P13),"")</f>
        <v>0</v>
      </c>
      <c r="Q15" s="34" t="str">
        <f>IF(ISNUMBER(Q12+Q13),_xlfn.STDEV.P(Q12:Q13),"")</f>
        <v/>
      </c>
      <c r="R15" s="34" t="str">
        <f>IF(ISNUMBER(R12+R13),_xlfn.STDEV.P(R12:R13),"")</f>
        <v/>
      </c>
      <c r="S15" s="34">
        <f>IF(ISNUMBER(S12+S13),_xlfn.STDEV.P(S12:S13),"")</f>
        <v>55</v>
      </c>
      <c r="T15" s="34" t="str">
        <f>IF(ISNUMBER(T12+T13),_xlfn.STDEV.P(T12:T13),"")</f>
        <v/>
      </c>
      <c r="U15" s="34">
        <f>IF(ISNUMBER(U12+U13),_xlfn.STDEV.P(U12:U13),"")</f>
        <v>0</v>
      </c>
      <c r="V15" s="34" t="str">
        <f>IF(ISNUMBER(V12+V13),_xlfn.STDEV.P(V12:V13),"")</f>
        <v/>
      </c>
      <c r="W15" s="34">
        <f>IF(ISNUMBER(W12+W13),_xlfn.STDEV.P(W12:W13),"")</f>
        <v>9.5</v>
      </c>
      <c r="X15" s="34">
        <f>IF(ISNUMBER(X12+X13),_xlfn.STDEV.P(X12:X13),"")</f>
        <v>9.9999999999999978E-2</v>
      </c>
      <c r="Y15" s="34" t="str">
        <f>IF(ISNUMBER(Y12+Y13),_xlfn.STDEV.P(Y12:Y13),"")</f>
        <v/>
      </c>
      <c r="Z15" s="34">
        <f>IF(ISNUMBER(Z12+Z13),_xlfn.STDEV.P(Z12:Z13),"")</f>
        <v>0</v>
      </c>
      <c r="AA15" s="34">
        <f>IF(ISNUMBER(AA12+AA13),_xlfn.STDEV.P(AA12:AA13),"")</f>
        <v>0.5</v>
      </c>
      <c r="AB15" s="34">
        <f>IF(ISNUMBER(AB12+AB13),_xlfn.STDEV.P(AB12:AB13),"")</f>
        <v>0.12999999999999989</v>
      </c>
      <c r="AC15" s="34">
        <f>IF(ISNUMBER(AC12+AC13),_xlfn.STDEV.P(AC12:AC13),"")</f>
        <v>5.5000000000000049E-2</v>
      </c>
      <c r="AD15" s="34">
        <f>IF(ISNUMBER(AD12+AD13),_xlfn.STDEV.P(AD12:AD13),"")</f>
        <v>4.4999999999999991E-2</v>
      </c>
      <c r="AE15" s="34">
        <f>IF(ISNUMBER(AE12+AE13),_xlfn.STDEV.P(AE12:AE13),"")</f>
        <v>1.5</v>
      </c>
      <c r="AF15" s="34">
        <f>IF(ISNUMBER(AF12+AF13),_xlfn.STDEV.P(AF12:AF13),"")</f>
        <v>2.4999999999999911E-2</v>
      </c>
      <c r="AG15" s="34">
        <f>IF(ISNUMBER(AG12+AG13),_xlfn.STDEV.P(AG12:AG13),"")</f>
        <v>0</v>
      </c>
      <c r="AH15" s="34">
        <f>IF(ISNUMBER(AH12+AH13),_xlfn.STDEV.P(AH12:AH13),"")</f>
        <v>0</v>
      </c>
      <c r="AI15" s="34">
        <f>IF(ISNUMBER(AI12+AI13),_xlfn.STDEV.P(AI12:AI13),"")</f>
        <v>1.4999999999999986E-2</v>
      </c>
      <c r="AJ15" s="34" t="str">
        <f>IF(ISNUMBER(AJ12+AJ13),_xlfn.STDEV.P(AJ12:AJ13),"")</f>
        <v/>
      </c>
      <c r="AK15" s="34">
        <f>IF(ISNUMBER(AK12+AK13),_xlfn.STDEV.P(AK12:AK13),"")</f>
        <v>2.6999999999999993</v>
      </c>
      <c r="AL15" s="34">
        <f>IF(ISNUMBER(AL12+AL13),_xlfn.STDEV.P(AL12:AL13),"")</f>
        <v>0.5</v>
      </c>
      <c r="AM15" s="34">
        <f>IF(ISNUMBER(AM12+AM13),_xlfn.STDEV.P(AM12:AM13),"")</f>
        <v>1.0000000000000009E-2</v>
      </c>
      <c r="AN15" s="34">
        <f>IF(ISNUMBER(AN12+AN13),_xlfn.STDEV.P(AN12:AN13),"")</f>
        <v>6</v>
      </c>
      <c r="AO15" s="34" t="str">
        <f>IF(ISNUMBER(AO12+AO13),_xlfn.STDEV.P(AO12:AO13),"")</f>
        <v/>
      </c>
      <c r="AP15" s="34">
        <f>IF(ISNUMBER(AP12+AP13),_xlfn.STDEV.P(AP12:AP13),"")</f>
        <v>3.0499999999999972</v>
      </c>
      <c r="AQ15" s="34">
        <f>IF(ISNUMBER(AQ12+AQ13),_xlfn.STDEV.P(AQ12:AQ13),"")</f>
        <v>1.5499999999999987</v>
      </c>
      <c r="AR15" s="34">
        <f>IF(ISNUMBER(AR12+AR13),_xlfn.STDEV.P(AR12:AR13),"")</f>
        <v>0</v>
      </c>
      <c r="AS15" s="34">
        <f>IF(ISNUMBER(AS12+AS13),_xlfn.STDEV.P(AS12:AS13),"")</f>
        <v>0.5</v>
      </c>
      <c r="AT15" s="34">
        <f>IF(ISNUMBER(AT12+AT13),_xlfn.STDEV.P(AT12:AT13),"")</f>
        <v>0.43500000000000005</v>
      </c>
      <c r="AU15" s="34">
        <f>IF(ISNUMBER(AU12+AU13),_xlfn.STDEV.P(AU12:AU13),"")</f>
        <v>7.5</v>
      </c>
      <c r="AV15" s="34" t="str">
        <f>IF(ISNUMBER(AV12+AV13),_xlfn.STDEV.P(AV12:AV13),"")</f>
        <v/>
      </c>
      <c r="AW15" s="34">
        <f>IF(ISNUMBER(AW12+AW13),_xlfn.STDEV.P(AW12:AW13),"")</f>
        <v>4.9999999999999989E-2</v>
      </c>
      <c r="AX15" s="34" t="str">
        <f>IF(ISNUMBER(AX12+AX13),_xlfn.STDEV.P(AX12:AX13),"")</f>
        <v/>
      </c>
      <c r="AY15" s="34" t="str">
        <f>IF(ISNUMBER(AY12+AY13),_xlfn.STDEV.P(AY12:AY13),"")</f>
        <v/>
      </c>
      <c r="AZ15" s="34">
        <f>IF(ISNUMBER(AZ12+AZ13),_xlfn.STDEV.P(AZ12:AZ13),"")</f>
        <v>0.25</v>
      </c>
      <c r="BA15" s="34">
        <f>IF(ISNUMBER(BA12+BA13),_xlfn.STDEV.P(BA12:BA13),"")</f>
        <v>1</v>
      </c>
      <c r="BB15" s="34">
        <f>IF(ISNUMBER(BB12+BB13),_xlfn.STDEV.P(BB12:BB13),"")</f>
        <v>6</v>
      </c>
      <c r="BC15" s="34">
        <f>IF(ISNUMBER(BC12+BC13),_xlfn.STDEV.P(BC12:BC13),"")</f>
        <v>0.25</v>
      </c>
      <c r="BD15" s="34">
        <f>IF(ISNUMBER(BD12+BD13),_xlfn.STDEV.P(BD12:BD13),"")</f>
        <v>2.0000000000000018E-2</v>
      </c>
      <c r="BE15" s="34" t="str">
        <f>IF(ISNUMBER(BE12+BE13),_xlfn.STDEV.P(BE12:BE13),"")</f>
        <v/>
      </c>
      <c r="BF15" s="34">
        <f>IF(ISNUMBER(BF12+BF13),_xlfn.STDEV.P(BF12:BF13),"")</f>
        <v>0.90000000000000213</v>
      </c>
      <c r="BG15" s="34" t="str">
        <f>IF(ISNUMBER(BG12+BG13),_xlfn.STDEV.P(BG12:BG13),"")</f>
        <v/>
      </c>
      <c r="BH15" s="34">
        <f>IF(ISNUMBER(BH12+BH13),_xlfn.STDEV.P(BH12:BH13),"")</f>
        <v>9.9999999999999811E-3</v>
      </c>
      <c r="BI15" s="34">
        <f>IF(ISNUMBER(BI12+BI13),_xlfn.STDEV.P(BI12:BI13),"")</f>
        <v>8.9999999999999858E-2</v>
      </c>
      <c r="BJ15" s="34">
        <f>IF(ISNUMBER(BJ12+BJ13),_xlfn.STDEV.P(BJ12:BJ13),"")</f>
        <v>0.5</v>
      </c>
      <c r="BK15" s="34">
        <f>IF(ISNUMBER(BK12+BK13),_xlfn.STDEV.P(BK12:BK13),"")</f>
        <v>0</v>
      </c>
      <c r="BL15" s="34">
        <f>IF(ISNUMBER(BL12+BL13),_xlfn.STDEV.P(BL12:BL13),"")</f>
        <v>0.80000000000000071</v>
      </c>
      <c r="BM15" s="34">
        <f>IF(ISNUMBER(BM12+BM13),_xlfn.STDEV.P(BM12:BM13),"")</f>
        <v>9.9999999999999867E-2</v>
      </c>
      <c r="BN15" s="34">
        <f>IF(ISNUMBER(BN12+BN13),_xlfn.STDEV.P(BN12:BN13),"")</f>
        <v>0</v>
      </c>
      <c r="BO15" s="34">
        <f>IF(ISNUMBER(BO12+BO13),_xlfn.STDEV.P(BO12:BO13),"")</f>
        <v>24.5</v>
      </c>
      <c r="BP15" s="34">
        <f>IF(ISNUMBER(BP12+BP13),_xlfn.STDEV.P(BP12:BP13),"")</f>
        <v>4.9999999999999975E-3</v>
      </c>
      <c r="BQ15" s="34">
        <f>IF(ISNUMBER(BQ12+BQ13),_xlfn.STDEV.P(BQ12:BQ13),"")</f>
        <v>4.5000000000000031E-3</v>
      </c>
      <c r="BR15" s="34">
        <f>IF(ISNUMBER(BR12+BR13),_xlfn.STDEV.P(BR12:BR13),"")</f>
        <v>0.19999999999999929</v>
      </c>
      <c r="BS15" s="34">
        <f>IF(ISNUMBER(BS12+BS13),_xlfn.STDEV.P(BS12:BS13),"")</f>
        <v>4.9999999999999906E-3</v>
      </c>
      <c r="BT15" s="34">
        <f>IF(ISNUMBER(BT12+BT13),_xlfn.STDEV.P(BT12:BT13),"")</f>
        <v>5.0000000000000044E-3</v>
      </c>
      <c r="BU15" s="34" t="str">
        <f>IF(ISNUMBER(BU12+BU13),_xlfn.STDEV.P(BU12:BU13),"")</f>
        <v/>
      </c>
      <c r="BV15" s="34">
        <f>IF(ISNUMBER(BV12+BV13),_xlfn.STDEV.P(BV12:BV13),"")</f>
        <v>1.5000000000000124E-2</v>
      </c>
      <c r="BW15" s="34">
        <f>IF(ISNUMBER(BW12+BW13),_xlfn.STDEV.P(BW12:BW13),"")</f>
        <v>2.0000000000000018E-2</v>
      </c>
      <c r="BX15" s="34">
        <f>IF(ISNUMBER(BX12+BX13),_xlfn.STDEV.P(BX12:BX13),"")</f>
        <v>2.4999999999999967E-2</v>
      </c>
      <c r="BY15" s="34">
        <f>IF(ISNUMBER(BY12+BY13),_xlfn.STDEV.P(BY12:BY13),"")</f>
        <v>0</v>
      </c>
      <c r="BZ15" s="34">
        <f>IF(ISNUMBER(BZ12+BZ13),_xlfn.STDEV.P(BZ12:BZ13),"")</f>
        <v>0</v>
      </c>
      <c r="CA15" s="34">
        <f>IF(ISNUMBER(CA12+CA13),_xlfn.STDEV.P(CA12:CA13),"")</f>
        <v>3.0000000000000249E-2</v>
      </c>
      <c r="CB15" s="34">
        <f>IF(ISNUMBER(CB12+CB13),_xlfn.STDEV.P(CB12:CB13),"")</f>
        <v>0</v>
      </c>
      <c r="CC15" s="34">
        <f>IF(ISNUMBER(CC12+CC13),_xlfn.STDEV.P(CC12:CC13),"")</f>
        <v>0.54999999999999716</v>
      </c>
      <c r="CD15" s="34">
        <f>IF(ISNUMBER(CD12+CD13),_xlfn.STDEV.P(CD12:CD13),"")</f>
        <v>1.0000000000000002E-2</v>
      </c>
      <c r="CE15" s="34">
        <f>IF(ISNUMBER(CE12+CE13),_xlfn.STDEV.P(CE12:CE13),"")</f>
        <v>5.0000000000000044E-3</v>
      </c>
      <c r="CF15" s="34" t="str">
        <f>IF(ISNUMBER(CF12+CF13),_xlfn.STDEV.P(CF12:CF13),"")</f>
        <v/>
      </c>
    </row>
    <row r="16" spans="1:84" s="15" customFormat="1" ht="13.2">
      <c r="A16" s="4"/>
      <c r="B16" s="5"/>
      <c r="C16" s="5"/>
      <c r="D16" s="5"/>
      <c r="E16" s="45" t="s">
        <v>192</v>
      </c>
      <c r="F16" s="35">
        <f>IF(ISNUMBER(F14+F15),F15/F14,"")</f>
        <v>0</v>
      </c>
      <c r="G16" s="35">
        <f t="shared" ref="G16:BR16" si="2">IF(ISNUMBER(G14+G15),G15/G14,"")</f>
        <v>1.7950202663578385E-2</v>
      </c>
      <c r="H16" s="35">
        <f t="shared" si="2"/>
        <v>4.4444444444444425E-2</v>
      </c>
      <c r="I16" s="35">
        <f t="shared" si="2"/>
        <v>3.0487804878048738E-2</v>
      </c>
      <c r="J16" s="35">
        <f t="shared" si="2"/>
        <v>2.2026431718061595E-2</v>
      </c>
      <c r="K16" s="35">
        <f t="shared" si="2"/>
        <v>0</v>
      </c>
      <c r="L16" s="35">
        <f t="shared" si="2"/>
        <v>0</v>
      </c>
      <c r="M16" s="35" t="str">
        <f t="shared" si="2"/>
        <v/>
      </c>
      <c r="N16" s="35">
        <f t="shared" si="2"/>
        <v>1.7699115044247829E-2</v>
      </c>
      <c r="O16" s="35">
        <f t="shared" si="2"/>
        <v>2.3255813953488393E-2</v>
      </c>
      <c r="P16" s="35">
        <f t="shared" si="2"/>
        <v>0</v>
      </c>
      <c r="Q16" s="35" t="str">
        <f t="shared" si="2"/>
        <v/>
      </c>
      <c r="R16" s="35" t="str">
        <f t="shared" si="2"/>
        <v/>
      </c>
      <c r="S16" s="35">
        <f t="shared" si="2"/>
        <v>2.5404157043879907E-2</v>
      </c>
      <c r="T16" s="35" t="str">
        <f t="shared" si="2"/>
        <v/>
      </c>
      <c r="U16" s="35">
        <f t="shared" si="2"/>
        <v>0</v>
      </c>
      <c r="V16" s="35" t="str">
        <f t="shared" si="2"/>
        <v/>
      </c>
      <c r="W16" s="35">
        <f t="shared" si="2"/>
        <v>5.6716417910447764E-2</v>
      </c>
      <c r="X16" s="35">
        <f t="shared" si="2"/>
        <v>7.1428571428571411E-2</v>
      </c>
      <c r="Y16" s="35" t="str">
        <f t="shared" si="2"/>
        <v/>
      </c>
      <c r="Z16" s="35">
        <f t="shared" si="2"/>
        <v>0</v>
      </c>
      <c r="AA16" s="35">
        <f t="shared" si="2"/>
        <v>7.6923076923076927E-2</v>
      </c>
      <c r="AB16" s="35">
        <f t="shared" si="2"/>
        <v>5.9360730593607261E-2</v>
      </c>
      <c r="AC16" s="35">
        <f t="shared" si="2"/>
        <v>3.5369774919614176E-2</v>
      </c>
      <c r="AD16" s="35">
        <f t="shared" si="2"/>
        <v>5.5900621118012417E-2</v>
      </c>
      <c r="AE16" s="35">
        <f t="shared" si="2"/>
        <v>6.9444444444444434E-2</v>
      </c>
      <c r="AF16" s="35">
        <f t="shared" si="2"/>
        <v>1.0799136069114432E-2</v>
      </c>
      <c r="AG16" s="35">
        <f t="shared" si="2"/>
        <v>0</v>
      </c>
      <c r="AH16" s="35">
        <f t="shared" si="2"/>
        <v>0</v>
      </c>
      <c r="AI16" s="35">
        <f t="shared" si="2"/>
        <v>3.296703296703294E-2</v>
      </c>
      <c r="AJ16" s="35" t="str">
        <f t="shared" si="2"/>
        <v/>
      </c>
      <c r="AK16" s="35">
        <f t="shared" si="2"/>
        <v>6.699751861042183E-2</v>
      </c>
      <c r="AL16" s="35">
        <f t="shared" si="2"/>
        <v>3.2258064516129031E-2</v>
      </c>
      <c r="AM16" s="35">
        <f t="shared" si="2"/>
        <v>2.7027027027027053E-2</v>
      </c>
      <c r="AN16" s="35">
        <f t="shared" si="2"/>
        <v>1.7391304347826087E-2</v>
      </c>
      <c r="AO16" s="35" t="str">
        <f t="shared" si="2"/>
        <v/>
      </c>
      <c r="AP16" s="35">
        <f t="shared" si="2"/>
        <v>4.0967092008059057E-2</v>
      </c>
      <c r="AQ16" s="35">
        <f t="shared" si="2"/>
        <v>7.8085642317380285E-2</v>
      </c>
      <c r="AR16" s="35">
        <f t="shared" si="2"/>
        <v>0</v>
      </c>
      <c r="AS16" s="35">
        <f t="shared" si="2"/>
        <v>1.9607843137254902E-2</v>
      </c>
      <c r="AT16" s="35">
        <f t="shared" si="2"/>
        <v>6.5168539325842698E-2</v>
      </c>
      <c r="AU16" s="35">
        <f t="shared" si="2"/>
        <v>5.3380782918149468E-2</v>
      </c>
      <c r="AV16" s="35" t="str">
        <f t="shared" si="2"/>
        <v/>
      </c>
      <c r="AW16" s="35">
        <f t="shared" si="2"/>
        <v>0.3333333333333332</v>
      </c>
      <c r="AX16" s="35" t="str">
        <f t="shared" si="2"/>
        <v/>
      </c>
      <c r="AY16" s="35" t="str">
        <f t="shared" si="2"/>
        <v/>
      </c>
      <c r="AZ16" s="35">
        <f t="shared" si="2"/>
        <v>8.4745762711864403E-2</v>
      </c>
      <c r="BA16" s="35">
        <f t="shared" si="2"/>
        <v>0.5</v>
      </c>
      <c r="BB16" s="35">
        <f t="shared" si="2"/>
        <v>1.4184397163120567E-2</v>
      </c>
      <c r="BC16" s="35">
        <f t="shared" si="2"/>
        <v>5.7471264367816098E-2</v>
      </c>
      <c r="BD16" s="35">
        <f t="shared" si="2"/>
        <v>5.4054054054054106E-2</v>
      </c>
      <c r="BE16" s="35" t="str">
        <f t="shared" si="2"/>
        <v/>
      </c>
      <c r="BF16" s="35">
        <f t="shared" si="2"/>
        <v>2.5568181818181875E-2</v>
      </c>
      <c r="BG16" s="35" t="str">
        <f t="shared" si="2"/>
        <v/>
      </c>
      <c r="BH16" s="35">
        <f t="shared" si="2"/>
        <v>3.5714285714285643E-2</v>
      </c>
      <c r="BI16" s="35">
        <f t="shared" si="2"/>
        <v>1.5734265734265711E-2</v>
      </c>
      <c r="BJ16" s="35">
        <f t="shared" si="2"/>
        <v>3.7037037037037035E-2</v>
      </c>
      <c r="BK16" s="35">
        <f t="shared" si="2"/>
        <v>0</v>
      </c>
      <c r="BL16" s="35">
        <f t="shared" si="2"/>
        <v>6.4000000000000057E-2</v>
      </c>
      <c r="BM16" s="35">
        <f t="shared" si="2"/>
        <v>4.5454545454545393E-2</v>
      </c>
      <c r="BN16" s="35">
        <f t="shared" si="2"/>
        <v>0</v>
      </c>
      <c r="BO16" s="35">
        <f t="shared" si="2"/>
        <v>6.6666666666666666E-2</v>
      </c>
      <c r="BP16" s="35">
        <f t="shared" si="2"/>
        <v>9.090909090909087E-2</v>
      </c>
      <c r="BQ16" s="35">
        <f t="shared" si="2"/>
        <v>0.33333333333333359</v>
      </c>
      <c r="BR16" s="35">
        <f t="shared" si="2"/>
        <v>1.2499999999999956E-2</v>
      </c>
      <c r="BS16" s="35">
        <f t="shared" ref="BS16:CF16" si="3">IF(ISNUMBER(BS14+BS15),BS15/BS14,"")</f>
        <v>2.1276595744680812E-2</v>
      </c>
      <c r="BT16" s="35">
        <f t="shared" si="3"/>
        <v>8.4033613445378234E-3</v>
      </c>
      <c r="BU16" s="35" t="str">
        <f t="shared" si="3"/>
        <v/>
      </c>
      <c r="BV16" s="35">
        <f t="shared" si="3"/>
        <v>6.8649885583524596E-3</v>
      </c>
      <c r="BW16" s="35">
        <f t="shared" si="3"/>
        <v>3.8022813688212962E-3</v>
      </c>
      <c r="BX16" s="35">
        <f t="shared" si="3"/>
        <v>3.5460992907801366E-2</v>
      </c>
      <c r="BY16" s="35">
        <f t="shared" si="3"/>
        <v>0</v>
      </c>
      <c r="BZ16" s="35">
        <f t="shared" si="3"/>
        <v>0</v>
      </c>
      <c r="CA16" s="35">
        <f t="shared" si="3"/>
        <v>5.8027079303675528E-3</v>
      </c>
      <c r="CB16" s="35">
        <f t="shared" si="3"/>
        <v>0</v>
      </c>
      <c r="CC16" s="35">
        <f t="shared" si="3"/>
        <v>8.0233406272793174E-3</v>
      </c>
      <c r="CD16" s="35">
        <f t="shared" si="3"/>
        <v>0.25000000000000006</v>
      </c>
      <c r="CE16" s="35">
        <f t="shared" si="3"/>
        <v>1.5873015873015886E-2</v>
      </c>
      <c r="CF16" s="35" t="str">
        <f t="shared" si="3"/>
        <v/>
      </c>
    </row>
    <row r="17" spans="1:84" s="15" customFormat="1" ht="13.2">
      <c r="A17" s="4"/>
      <c r="B17" s="5"/>
      <c r="C17" s="5"/>
      <c r="D17" s="5"/>
      <c r="E17" s="2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</row>
    <row r="18" spans="1:84" s="15" customFormat="1" ht="13.2">
      <c r="A18" s="2" t="s">
        <v>103</v>
      </c>
      <c r="B18" s="3" t="s">
        <v>104</v>
      </c>
      <c r="C18" s="3"/>
      <c r="D18" s="3"/>
      <c r="E18" s="2"/>
      <c r="F18" s="39">
        <v>3</v>
      </c>
      <c r="G18" s="39">
        <v>0.06</v>
      </c>
      <c r="H18" s="39">
        <v>39.700000000000003</v>
      </c>
      <c r="I18" s="39">
        <v>0.1</v>
      </c>
      <c r="J18" s="39">
        <v>0.04</v>
      </c>
      <c r="K18" s="39">
        <v>0.22</v>
      </c>
      <c r="L18" s="39" t="s">
        <v>100</v>
      </c>
      <c r="M18" s="39"/>
      <c r="N18" s="39">
        <v>0.84</v>
      </c>
      <c r="O18" s="39" t="s">
        <v>100</v>
      </c>
      <c r="P18" s="39" t="s">
        <v>99</v>
      </c>
      <c r="Q18" s="39" t="s">
        <v>93</v>
      </c>
      <c r="R18" s="39" t="s">
        <v>96</v>
      </c>
      <c r="S18" s="39">
        <v>26.3</v>
      </c>
      <c r="T18" s="39" t="s">
        <v>93</v>
      </c>
      <c r="U18" s="39" t="s">
        <v>94</v>
      </c>
      <c r="V18" s="39" t="s">
        <v>95</v>
      </c>
      <c r="W18" s="39">
        <v>5.0999999999999996</v>
      </c>
      <c r="X18" s="39">
        <v>1.3</v>
      </c>
      <c r="Y18" s="39" t="s">
        <v>96</v>
      </c>
      <c r="Z18" s="39" t="s">
        <v>94</v>
      </c>
      <c r="AA18" s="39" t="s">
        <v>93</v>
      </c>
      <c r="AB18" s="39">
        <v>0.11</v>
      </c>
      <c r="AC18" s="39">
        <v>0.05</v>
      </c>
      <c r="AD18" s="39" t="s">
        <v>105</v>
      </c>
      <c r="AE18" s="39">
        <v>0.18</v>
      </c>
      <c r="AF18" s="39">
        <v>0.19</v>
      </c>
      <c r="AG18" s="39" t="s">
        <v>99</v>
      </c>
      <c r="AH18" s="39" t="s">
        <v>99</v>
      </c>
      <c r="AI18" s="39" t="s">
        <v>105</v>
      </c>
      <c r="AJ18" s="39" t="s">
        <v>95</v>
      </c>
      <c r="AK18" s="39">
        <v>4.4000000000000004</v>
      </c>
      <c r="AL18" s="39" t="s">
        <v>96</v>
      </c>
      <c r="AM18" s="39" t="s">
        <v>105</v>
      </c>
      <c r="AN18" s="39">
        <v>130</v>
      </c>
      <c r="AO18" s="39" t="s">
        <v>106</v>
      </c>
      <c r="AP18" s="39" t="s">
        <v>94</v>
      </c>
      <c r="AQ18" s="39">
        <v>1.3</v>
      </c>
      <c r="AR18" s="39" t="s">
        <v>93</v>
      </c>
      <c r="AS18" s="39" t="s">
        <v>93</v>
      </c>
      <c r="AT18" s="39">
        <v>0.44</v>
      </c>
      <c r="AU18" s="39">
        <v>1</v>
      </c>
      <c r="AV18" s="39" t="s">
        <v>97</v>
      </c>
      <c r="AW18" s="39" t="s">
        <v>94</v>
      </c>
      <c r="AX18" s="39" t="s">
        <v>93</v>
      </c>
      <c r="AY18" s="39" t="s">
        <v>93</v>
      </c>
      <c r="AZ18" s="39">
        <v>0.2</v>
      </c>
      <c r="BA18" s="39" t="s">
        <v>99</v>
      </c>
      <c r="BB18" s="39">
        <v>307</v>
      </c>
      <c r="BC18" s="39" t="s">
        <v>98</v>
      </c>
      <c r="BD18" s="39" t="s">
        <v>105</v>
      </c>
      <c r="BE18" s="39" t="s">
        <v>98</v>
      </c>
      <c r="BF18" s="39">
        <v>0.4</v>
      </c>
      <c r="BG18" s="39">
        <v>0.5</v>
      </c>
      <c r="BH18" s="39" t="s">
        <v>105</v>
      </c>
      <c r="BI18" s="39">
        <v>1.04</v>
      </c>
      <c r="BJ18" s="39" t="s">
        <v>93</v>
      </c>
      <c r="BK18" s="39" t="s">
        <v>99</v>
      </c>
      <c r="BL18" s="39">
        <v>0.8</v>
      </c>
      <c r="BM18" s="39" t="s">
        <v>94</v>
      </c>
      <c r="BN18" s="39" t="s">
        <v>93</v>
      </c>
      <c r="BO18" s="39">
        <v>5.6</v>
      </c>
      <c r="BP18" s="39">
        <v>0.01</v>
      </c>
      <c r="BQ18" s="39"/>
      <c r="BR18" s="39">
        <v>0.11</v>
      </c>
      <c r="BS18" s="39" t="s">
        <v>100</v>
      </c>
      <c r="BT18" s="39">
        <v>54.1</v>
      </c>
      <c r="BU18" s="39" t="s">
        <v>100</v>
      </c>
      <c r="BV18" s="39">
        <v>0.2</v>
      </c>
      <c r="BW18" s="39">
        <v>0.04</v>
      </c>
      <c r="BX18" s="39">
        <v>43.1</v>
      </c>
      <c r="BY18" s="39">
        <v>0.44</v>
      </c>
      <c r="BZ18" s="39">
        <v>0.02</v>
      </c>
      <c r="CA18" s="39">
        <v>0.13</v>
      </c>
      <c r="CB18" s="39" t="s">
        <v>100</v>
      </c>
      <c r="CC18" s="39">
        <v>1.87</v>
      </c>
      <c r="CD18" s="39">
        <v>0.04</v>
      </c>
      <c r="CE18" s="39" t="s">
        <v>100</v>
      </c>
      <c r="CF18" s="39" t="s">
        <v>100</v>
      </c>
    </row>
    <row r="19" spans="1:84" s="15" customFormat="1" ht="13.2">
      <c r="A19" s="2" t="s">
        <v>107</v>
      </c>
      <c r="B19" s="3" t="s">
        <v>108</v>
      </c>
      <c r="C19" s="3"/>
      <c r="D19" s="3"/>
      <c r="E19" s="2"/>
      <c r="F19" s="39">
        <v>3</v>
      </c>
      <c r="G19" s="39">
        <v>0.06</v>
      </c>
      <c r="H19" s="39">
        <v>39</v>
      </c>
      <c r="I19" s="39">
        <v>0.12</v>
      </c>
      <c r="J19" s="39">
        <v>0.03</v>
      </c>
      <c r="K19" s="39">
        <v>0.22</v>
      </c>
      <c r="L19" s="39" t="s">
        <v>100</v>
      </c>
      <c r="M19" s="39"/>
      <c r="N19" s="39">
        <v>0.83</v>
      </c>
      <c r="O19" s="39" t="s">
        <v>100</v>
      </c>
      <c r="P19" s="39" t="s">
        <v>99</v>
      </c>
      <c r="Q19" s="39" t="s">
        <v>93</v>
      </c>
      <c r="R19" s="39" t="s">
        <v>96</v>
      </c>
      <c r="S19" s="39">
        <v>29.2</v>
      </c>
      <c r="T19" s="39" t="s">
        <v>93</v>
      </c>
      <c r="U19" s="39" t="s">
        <v>94</v>
      </c>
      <c r="V19" s="39" t="s">
        <v>95</v>
      </c>
      <c r="W19" s="39">
        <v>5.5</v>
      </c>
      <c r="X19" s="39">
        <v>1.2</v>
      </c>
      <c r="Y19" s="39" t="s">
        <v>96</v>
      </c>
      <c r="Z19" s="39" t="s">
        <v>94</v>
      </c>
      <c r="AA19" s="39" t="s">
        <v>93</v>
      </c>
      <c r="AB19" s="39">
        <v>0.11</v>
      </c>
      <c r="AC19" s="39" t="s">
        <v>105</v>
      </c>
      <c r="AD19" s="39" t="s">
        <v>105</v>
      </c>
      <c r="AE19" s="39">
        <v>0.13</v>
      </c>
      <c r="AF19" s="39">
        <v>0.2</v>
      </c>
      <c r="AG19" s="39" t="s">
        <v>99</v>
      </c>
      <c r="AH19" s="39" t="s">
        <v>99</v>
      </c>
      <c r="AI19" s="39" t="s">
        <v>105</v>
      </c>
      <c r="AJ19" s="39" t="s">
        <v>95</v>
      </c>
      <c r="AK19" s="39">
        <v>4.7</v>
      </c>
      <c r="AL19" s="39" t="s">
        <v>96</v>
      </c>
      <c r="AM19" s="39" t="s">
        <v>105</v>
      </c>
      <c r="AN19" s="39">
        <v>128</v>
      </c>
      <c r="AO19" s="39" t="s">
        <v>106</v>
      </c>
      <c r="AP19" s="39" t="s">
        <v>94</v>
      </c>
      <c r="AQ19" s="39">
        <v>1.6</v>
      </c>
      <c r="AR19" s="39" t="s">
        <v>93</v>
      </c>
      <c r="AS19" s="39" t="s">
        <v>93</v>
      </c>
      <c r="AT19" s="39">
        <v>0.48</v>
      </c>
      <c r="AU19" s="39">
        <v>1</v>
      </c>
      <c r="AV19" s="39" t="s">
        <v>97</v>
      </c>
      <c r="AW19" s="39" t="s">
        <v>94</v>
      </c>
      <c r="AX19" s="39" t="s">
        <v>93</v>
      </c>
      <c r="AY19" s="39" t="s">
        <v>93</v>
      </c>
      <c r="AZ19" s="39">
        <v>0.2</v>
      </c>
      <c r="BA19" s="39" t="s">
        <v>99</v>
      </c>
      <c r="BB19" s="39">
        <v>306</v>
      </c>
      <c r="BC19" s="39" t="s">
        <v>98</v>
      </c>
      <c r="BD19" s="39" t="s">
        <v>105</v>
      </c>
      <c r="BE19" s="39" t="s">
        <v>98</v>
      </c>
      <c r="BF19" s="39">
        <v>0.7</v>
      </c>
      <c r="BG19" s="39" t="s">
        <v>98</v>
      </c>
      <c r="BH19" s="39" t="s">
        <v>105</v>
      </c>
      <c r="BI19" s="39">
        <v>1.07</v>
      </c>
      <c r="BJ19" s="39" t="s">
        <v>93</v>
      </c>
      <c r="BK19" s="39" t="s">
        <v>99</v>
      </c>
      <c r="BL19" s="39">
        <v>0.8</v>
      </c>
      <c r="BM19" s="39" t="s">
        <v>94</v>
      </c>
      <c r="BN19" s="39" t="s">
        <v>93</v>
      </c>
      <c r="BO19" s="39">
        <v>8.4</v>
      </c>
      <c r="BP19" s="39">
        <v>0.01</v>
      </c>
      <c r="BQ19" s="39"/>
      <c r="BR19" s="39">
        <v>0.12</v>
      </c>
      <c r="BS19" s="39" t="s">
        <v>100</v>
      </c>
      <c r="BT19" s="39">
        <v>53.9</v>
      </c>
      <c r="BU19" s="39" t="s">
        <v>100</v>
      </c>
      <c r="BV19" s="39">
        <v>0.2</v>
      </c>
      <c r="BW19" s="39">
        <v>0.04</v>
      </c>
      <c r="BX19" s="39">
        <v>43.2</v>
      </c>
      <c r="BY19" s="39">
        <v>0.41</v>
      </c>
      <c r="BZ19" s="39">
        <v>0.02</v>
      </c>
      <c r="CA19" s="39">
        <v>0.09</v>
      </c>
      <c r="CB19" s="39" t="s">
        <v>100</v>
      </c>
      <c r="CC19" s="39">
        <v>1.79</v>
      </c>
      <c r="CD19" s="39">
        <v>0.03</v>
      </c>
      <c r="CE19" s="39" t="s">
        <v>100</v>
      </c>
      <c r="CF19" s="39" t="s">
        <v>100</v>
      </c>
    </row>
    <row r="20" spans="1:84" s="15" customFormat="1" ht="13.2">
      <c r="A20" s="2"/>
      <c r="B20" s="3"/>
      <c r="C20" s="3"/>
      <c r="D20" s="3"/>
      <c r="E20" s="45" t="s">
        <v>190</v>
      </c>
      <c r="F20" s="34">
        <f>IF(ISNUMBER(F18+F19),AVERAGE(F18:F19),"")</f>
        <v>3</v>
      </c>
      <c r="G20" s="34">
        <f>IF(ISNUMBER(G18+G19),AVERAGE(G18:G19),"")</f>
        <v>0.06</v>
      </c>
      <c r="H20" s="34">
        <f>IF(ISNUMBER(H18+H19),AVERAGE(H18:H19),"")</f>
        <v>39.35</v>
      </c>
      <c r="I20" s="34">
        <f>IF(ISNUMBER(I18+I19),AVERAGE(I18:I19),"")</f>
        <v>0.11</v>
      </c>
      <c r="J20" s="34">
        <f>IF(ISNUMBER(J18+J19),AVERAGE(J18:J19),"")</f>
        <v>3.5000000000000003E-2</v>
      </c>
      <c r="K20" s="34">
        <f>IF(ISNUMBER(K18+K19),AVERAGE(K18:K19),"")</f>
        <v>0.22</v>
      </c>
      <c r="L20" s="34" t="str">
        <f>IF(ISNUMBER(L18+L19),AVERAGE(L18:L19),"")</f>
        <v/>
      </c>
      <c r="M20" s="34"/>
      <c r="N20" s="34">
        <f>IF(ISNUMBER(N18+N19),AVERAGE(N18:N19),"")</f>
        <v>0.83499999999999996</v>
      </c>
      <c r="O20" s="34" t="str">
        <f>IF(ISNUMBER(O18+O19),AVERAGE(O18:O19),"")</f>
        <v/>
      </c>
      <c r="P20" s="34" t="str">
        <f>IF(ISNUMBER(P18+P19),AVERAGE(P18:P19),"")</f>
        <v/>
      </c>
      <c r="Q20" s="34" t="str">
        <f>IF(ISNUMBER(Q18+Q19),AVERAGE(Q18:Q19),"")</f>
        <v/>
      </c>
      <c r="R20" s="34" t="str">
        <f>IF(ISNUMBER(R18+R19),AVERAGE(R18:R19),"")</f>
        <v/>
      </c>
      <c r="S20" s="34">
        <f>IF(ISNUMBER(S18+S19),AVERAGE(S18:S19),"")</f>
        <v>27.75</v>
      </c>
      <c r="T20" s="34" t="str">
        <f>IF(ISNUMBER(T18+T19),AVERAGE(T18:T19),"")</f>
        <v/>
      </c>
      <c r="U20" s="34" t="str">
        <f>IF(ISNUMBER(U18+U19),AVERAGE(U18:U19),"")</f>
        <v/>
      </c>
      <c r="V20" s="34" t="str">
        <f>IF(ISNUMBER(V18+V19),AVERAGE(V18:V19),"")</f>
        <v/>
      </c>
      <c r="W20" s="34">
        <f>IF(ISNUMBER(W18+W19),AVERAGE(W18:W19),"")</f>
        <v>5.3</v>
      </c>
      <c r="X20" s="34">
        <f>IF(ISNUMBER(X18+X19),AVERAGE(X18:X19),"")</f>
        <v>1.25</v>
      </c>
      <c r="Y20" s="34" t="str">
        <f>IF(ISNUMBER(Y18+Y19),AVERAGE(Y18:Y19),"")</f>
        <v/>
      </c>
      <c r="Z20" s="34" t="str">
        <f>IF(ISNUMBER(Z18+Z19),AVERAGE(Z18:Z19),"")</f>
        <v/>
      </c>
      <c r="AA20" s="34" t="str">
        <f>IF(ISNUMBER(AA18+AA19),AVERAGE(AA18:AA19),"")</f>
        <v/>
      </c>
      <c r="AB20" s="34">
        <f>IF(ISNUMBER(AB18+AB19),AVERAGE(AB18:AB19),"")</f>
        <v>0.11</v>
      </c>
      <c r="AC20" s="34" t="str">
        <f>IF(ISNUMBER(AC18+AC19),AVERAGE(AC18:AC19),"")</f>
        <v/>
      </c>
      <c r="AD20" s="34" t="str">
        <f>IF(ISNUMBER(AD18+AD19),AVERAGE(AD18:AD19),"")</f>
        <v/>
      </c>
      <c r="AE20" s="34">
        <f>IF(ISNUMBER(AE18+AE19),AVERAGE(AE18:AE19),"")</f>
        <v>0.155</v>
      </c>
      <c r="AF20" s="34">
        <f>IF(ISNUMBER(AF18+AF19),AVERAGE(AF18:AF19),"")</f>
        <v>0.19500000000000001</v>
      </c>
      <c r="AG20" s="34" t="str">
        <f>IF(ISNUMBER(AG18+AG19),AVERAGE(AG18:AG19),"")</f>
        <v/>
      </c>
      <c r="AH20" s="34" t="str">
        <f>IF(ISNUMBER(AH18+AH19),AVERAGE(AH18:AH19),"")</f>
        <v/>
      </c>
      <c r="AI20" s="34" t="str">
        <f>IF(ISNUMBER(AI18+AI19),AVERAGE(AI18:AI19),"")</f>
        <v/>
      </c>
      <c r="AJ20" s="34" t="str">
        <f>IF(ISNUMBER(AJ18+AJ19),AVERAGE(AJ18:AJ19),"")</f>
        <v/>
      </c>
      <c r="AK20" s="34">
        <f>IF(ISNUMBER(AK18+AK19),AVERAGE(AK18:AK19),"")</f>
        <v>4.5500000000000007</v>
      </c>
      <c r="AL20" s="34" t="str">
        <f>IF(ISNUMBER(AL18+AL19),AVERAGE(AL18:AL19),"")</f>
        <v/>
      </c>
      <c r="AM20" s="34" t="str">
        <f>IF(ISNUMBER(AM18+AM19),AVERAGE(AM18:AM19),"")</f>
        <v/>
      </c>
      <c r="AN20" s="34">
        <f>IF(ISNUMBER(AN18+AN19),AVERAGE(AN18:AN19),"")</f>
        <v>129</v>
      </c>
      <c r="AO20" s="34" t="str">
        <f>IF(ISNUMBER(AO18+AO19),AVERAGE(AO18:AO19),"")</f>
        <v/>
      </c>
      <c r="AP20" s="34" t="str">
        <f>IF(ISNUMBER(AP18+AP19),AVERAGE(AP18:AP19),"")</f>
        <v/>
      </c>
      <c r="AQ20" s="34">
        <f>IF(ISNUMBER(AQ18+AQ19),AVERAGE(AQ18:AQ19),"")</f>
        <v>1.4500000000000002</v>
      </c>
      <c r="AR20" s="34" t="str">
        <f>IF(ISNUMBER(AR18+AR19),AVERAGE(AR18:AR19),"")</f>
        <v/>
      </c>
      <c r="AS20" s="34" t="str">
        <f>IF(ISNUMBER(AS18+AS19),AVERAGE(AS18:AS19),"")</f>
        <v/>
      </c>
      <c r="AT20" s="34">
        <f>IF(ISNUMBER(AT18+AT19),AVERAGE(AT18:AT19),"")</f>
        <v>0.45999999999999996</v>
      </c>
      <c r="AU20" s="34">
        <f>IF(ISNUMBER(AU18+AU19),AVERAGE(AU18:AU19),"")</f>
        <v>1</v>
      </c>
      <c r="AV20" s="34" t="str">
        <f>IF(ISNUMBER(AV18+AV19),AVERAGE(AV18:AV19),"")</f>
        <v/>
      </c>
      <c r="AW20" s="34" t="str">
        <f>IF(ISNUMBER(AW18+AW19),AVERAGE(AW18:AW19),"")</f>
        <v/>
      </c>
      <c r="AX20" s="34" t="str">
        <f>IF(ISNUMBER(AX18+AX19),AVERAGE(AX18:AX19),"")</f>
        <v/>
      </c>
      <c r="AY20" s="34" t="str">
        <f>IF(ISNUMBER(AY18+AY19),AVERAGE(AY18:AY19),"")</f>
        <v/>
      </c>
      <c r="AZ20" s="34">
        <f>IF(ISNUMBER(AZ18+AZ19),AVERAGE(AZ18:AZ19),"")</f>
        <v>0.2</v>
      </c>
      <c r="BA20" s="34" t="str">
        <f>IF(ISNUMBER(BA18+BA19),AVERAGE(BA18:BA19),"")</f>
        <v/>
      </c>
      <c r="BB20" s="34">
        <f>IF(ISNUMBER(BB18+BB19),AVERAGE(BB18:BB19),"")</f>
        <v>306.5</v>
      </c>
      <c r="BC20" s="34" t="str">
        <f>IF(ISNUMBER(BC18+BC19),AVERAGE(BC18:BC19),"")</f>
        <v/>
      </c>
      <c r="BD20" s="34" t="str">
        <f>IF(ISNUMBER(BD18+BD19),AVERAGE(BD18:BD19),"")</f>
        <v/>
      </c>
      <c r="BE20" s="34" t="str">
        <f>IF(ISNUMBER(BE18+BE19),AVERAGE(BE18:BE19),"")</f>
        <v/>
      </c>
      <c r="BF20" s="34">
        <f>IF(ISNUMBER(BF18+BF19),AVERAGE(BF18:BF19),"")</f>
        <v>0.55000000000000004</v>
      </c>
      <c r="BG20" s="34" t="str">
        <f>IF(ISNUMBER(BG18+BG19),AVERAGE(BG18:BG19),"")</f>
        <v/>
      </c>
      <c r="BH20" s="34" t="str">
        <f>IF(ISNUMBER(BH18+BH19),AVERAGE(BH18:BH19),"")</f>
        <v/>
      </c>
      <c r="BI20" s="34">
        <f>IF(ISNUMBER(BI18+BI19),AVERAGE(BI18:BI19),"")</f>
        <v>1.0550000000000002</v>
      </c>
      <c r="BJ20" s="34" t="str">
        <f>IF(ISNUMBER(BJ18+BJ19),AVERAGE(BJ18:BJ19),"")</f>
        <v/>
      </c>
      <c r="BK20" s="34" t="str">
        <f>IF(ISNUMBER(BK18+BK19),AVERAGE(BK18:BK19),"")</f>
        <v/>
      </c>
      <c r="BL20" s="34">
        <f>IF(ISNUMBER(BL18+BL19),AVERAGE(BL18:BL19),"")</f>
        <v>0.8</v>
      </c>
      <c r="BM20" s="34" t="str">
        <f>IF(ISNUMBER(BM18+BM19),AVERAGE(BM18:BM19),"")</f>
        <v/>
      </c>
      <c r="BN20" s="34" t="str">
        <f>IF(ISNUMBER(BN18+BN19),AVERAGE(BN18:BN19),"")</f>
        <v/>
      </c>
      <c r="BO20" s="34">
        <f>IF(ISNUMBER(BO18+BO19),AVERAGE(BO18:BO19),"")</f>
        <v>7</v>
      </c>
      <c r="BP20" s="34">
        <f>IF(ISNUMBER(BP18+BP19),AVERAGE(BP18:BP19),"")</f>
        <v>0.01</v>
      </c>
      <c r="BQ20" s="34"/>
      <c r="BR20" s="34">
        <f>IF(ISNUMBER(BR18+BR19),AVERAGE(BR18:BR19),"")</f>
        <v>0.11499999999999999</v>
      </c>
      <c r="BS20" s="34" t="str">
        <f>IF(ISNUMBER(BS18+BS19),AVERAGE(BS18:BS19),"")</f>
        <v/>
      </c>
      <c r="BT20" s="34">
        <f>IF(ISNUMBER(BT18+BT19),AVERAGE(BT18:BT19),"")</f>
        <v>54</v>
      </c>
      <c r="BU20" s="34" t="str">
        <f>IF(ISNUMBER(BU18+BU19),AVERAGE(BU18:BU19),"")</f>
        <v/>
      </c>
      <c r="BV20" s="34">
        <f>IF(ISNUMBER(BV18+BV19),AVERAGE(BV18:BV19),"")</f>
        <v>0.2</v>
      </c>
      <c r="BW20" s="34">
        <f>IF(ISNUMBER(BW18+BW19),AVERAGE(BW18:BW19),"")</f>
        <v>0.04</v>
      </c>
      <c r="BX20" s="34">
        <f>IF(ISNUMBER(BX18+BX19),AVERAGE(BX18:BX19),"")</f>
        <v>43.150000000000006</v>
      </c>
      <c r="BY20" s="34">
        <f>IF(ISNUMBER(BY18+BY19),AVERAGE(BY18:BY19),"")</f>
        <v>0.42499999999999999</v>
      </c>
      <c r="BZ20" s="34">
        <f>IF(ISNUMBER(BZ18+BZ19),AVERAGE(BZ18:BZ19),"")</f>
        <v>0.02</v>
      </c>
      <c r="CA20" s="34">
        <f>IF(ISNUMBER(CA18+CA19),AVERAGE(CA18:CA19),"")</f>
        <v>0.11</v>
      </c>
      <c r="CB20" s="34" t="str">
        <f>IF(ISNUMBER(CB18+CB19),AVERAGE(CB18:CB19),"")</f>
        <v/>
      </c>
      <c r="CC20" s="34">
        <f>IF(ISNUMBER(CC18+CC19),AVERAGE(CC18:CC19),"")</f>
        <v>1.83</v>
      </c>
      <c r="CD20" s="34">
        <f>IF(ISNUMBER(CD18+CD19),AVERAGE(CD18:CD19),"")</f>
        <v>3.5000000000000003E-2</v>
      </c>
      <c r="CE20" s="34" t="str">
        <f>IF(ISNUMBER(CE18+CE19),AVERAGE(CE18:CE19),"")</f>
        <v/>
      </c>
      <c r="CF20" s="34" t="str">
        <f>IF(ISNUMBER(CF18+CF19),AVERAGE(CF18:CF19),"")</f>
        <v/>
      </c>
    </row>
    <row r="21" spans="1:84" s="15" customFormat="1" ht="13.2">
      <c r="A21" s="2"/>
      <c r="B21" s="3"/>
      <c r="C21" s="3"/>
      <c r="D21" s="3"/>
      <c r="E21" s="45" t="s">
        <v>191</v>
      </c>
      <c r="F21" s="34">
        <f>IF(ISNUMBER(F18+F19),_xlfn.STDEV.P(F18:F19),"")</f>
        <v>0</v>
      </c>
      <c r="G21" s="34">
        <f>IF(ISNUMBER(G18+G19),_xlfn.STDEV.P(G18:G19),"")</f>
        <v>0</v>
      </c>
      <c r="H21" s="34">
        <f>IF(ISNUMBER(H18+H19),_xlfn.STDEV.P(H18:H19),"")</f>
        <v>0.35000000000000142</v>
      </c>
      <c r="I21" s="34">
        <f>IF(ISNUMBER(I18+I19),_xlfn.STDEV.P(I18:I19),"")</f>
        <v>9.999999999999995E-3</v>
      </c>
      <c r="J21" s="34">
        <f>IF(ISNUMBER(J18+J19),_xlfn.STDEV.P(J18:J19),"")</f>
        <v>5.000000000000001E-3</v>
      </c>
      <c r="K21" s="34">
        <f>IF(ISNUMBER(K18+K19),_xlfn.STDEV.P(K18:K19),"")</f>
        <v>0</v>
      </c>
      <c r="L21" s="34" t="str">
        <f>IF(ISNUMBER(L18+L19),_xlfn.STDEV.P(L18:L19),"")</f>
        <v/>
      </c>
      <c r="M21" s="34"/>
      <c r="N21" s="34">
        <f>IF(ISNUMBER(N18+N19),_xlfn.STDEV.P(N18:N19),"")</f>
        <v>5.0000000000000044E-3</v>
      </c>
      <c r="O21" s="34" t="str">
        <f>IF(ISNUMBER(O18+O19),_xlfn.STDEV.P(O18:O19),"")</f>
        <v/>
      </c>
      <c r="P21" s="34" t="str">
        <f>IF(ISNUMBER(P18+P19),_xlfn.STDEV.P(P18:P19),"")</f>
        <v/>
      </c>
      <c r="Q21" s="34" t="str">
        <f>IF(ISNUMBER(Q18+Q19),_xlfn.STDEV.P(Q18:Q19),"")</f>
        <v/>
      </c>
      <c r="R21" s="34" t="str">
        <f>IF(ISNUMBER(R18+R19),_xlfn.STDEV.P(R18:R19),"")</f>
        <v/>
      </c>
      <c r="S21" s="34">
        <f>IF(ISNUMBER(S18+S19),_xlfn.STDEV.P(S18:S19),"")</f>
        <v>1.4499999999999993</v>
      </c>
      <c r="T21" s="34" t="str">
        <f>IF(ISNUMBER(T18+T19),_xlfn.STDEV.P(T18:T19),"")</f>
        <v/>
      </c>
      <c r="U21" s="34" t="str">
        <f>IF(ISNUMBER(U18+U19),_xlfn.STDEV.P(U18:U19),"")</f>
        <v/>
      </c>
      <c r="V21" s="34" t="str">
        <f>IF(ISNUMBER(V18+V19),_xlfn.STDEV.P(V18:V19),"")</f>
        <v/>
      </c>
      <c r="W21" s="34">
        <f>IF(ISNUMBER(W18+W19),_xlfn.STDEV.P(W18:W19),"")</f>
        <v>0.20000000000000018</v>
      </c>
      <c r="X21" s="34">
        <f>IF(ISNUMBER(X18+X19),_xlfn.STDEV.P(X18:X19),"")</f>
        <v>5.0000000000000044E-2</v>
      </c>
      <c r="Y21" s="34" t="str">
        <f>IF(ISNUMBER(Y18+Y19),_xlfn.STDEV.P(Y18:Y19),"")</f>
        <v/>
      </c>
      <c r="Z21" s="34" t="str">
        <f>IF(ISNUMBER(Z18+Z19),_xlfn.STDEV.P(Z18:Z19),"")</f>
        <v/>
      </c>
      <c r="AA21" s="34" t="str">
        <f>IF(ISNUMBER(AA18+AA19),_xlfn.STDEV.P(AA18:AA19),"")</f>
        <v/>
      </c>
      <c r="AB21" s="34">
        <f>IF(ISNUMBER(AB18+AB19),_xlfn.STDEV.P(AB18:AB19),"")</f>
        <v>0</v>
      </c>
      <c r="AC21" s="34" t="str">
        <f>IF(ISNUMBER(AC18+AC19),_xlfn.STDEV.P(AC18:AC19),"")</f>
        <v/>
      </c>
      <c r="AD21" s="34" t="str">
        <f>IF(ISNUMBER(AD18+AD19),_xlfn.STDEV.P(AD18:AD19),"")</f>
        <v/>
      </c>
      <c r="AE21" s="34">
        <f>IF(ISNUMBER(AE18+AE19),_xlfn.STDEV.P(AE18:AE19),"")</f>
        <v>2.4999999999999942E-2</v>
      </c>
      <c r="AF21" s="34">
        <f>IF(ISNUMBER(AF18+AF19),_xlfn.STDEV.P(AF18:AF19),"")</f>
        <v>5.0000000000000044E-3</v>
      </c>
      <c r="AG21" s="34" t="str">
        <f>IF(ISNUMBER(AG18+AG19),_xlfn.STDEV.P(AG18:AG19),"")</f>
        <v/>
      </c>
      <c r="AH21" s="34" t="str">
        <f>IF(ISNUMBER(AH18+AH19),_xlfn.STDEV.P(AH18:AH19),"")</f>
        <v/>
      </c>
      <c r="AI21" s="34" t="str">
        <f>IF(ISNUMBER(AI18+AI19),_xlfn.STDEV.P(AI18:AI19),"")</f>
        <v/>
      </c>
      <c r="AJ21" s="34" t="str">
        <f>IF(ISNUMBER(AJ18+AJ19),_xlfn.STDEV.P(AJ18:AJ19),"")</f>
        <v/>
      </c>
      <c r="AK21" s="34">
        <f>IF(ISNUMBER(AK18+AK19),_xlfn.STDEV.P(AK18:AK19),"")</f>
        <v>0.14999999999999991</v>
      </c>
      <c r="AL21" s="34" t="str">
        <f>IF(ISNUMBER(AL18+AL19),_xlfn.STDEV.P(AL18:AL19),"")</f>
        <v/>
      </c>
      <c r="AM21" s="34" t="str">
        <f>IF(ISNUMBER(AM18+AM19),_xlfn.STDEV.P(AM18:AM19),"")</f>
        <v/>
      </c>
      <c r="AN21" s="34">
        <f>IF(ISNUMBER(AN18+AN19),_xlfn.STDEV.P(AN18:AN19),"")</f>
        <v>1</v>
      </c>
      <c r="AO21" s="34" t="str">
        <f>IF(ISNUMBER(AO18+AO19),_xlfn.STDEV.P(AO18:AO19),"")</f>
        <v/>
      </c>
      <c r="AP21" s="34" t="str">
        <f>IF(ISNUMBER(AP18+AP19),_xlfn.STDEV.P(AP18:AP19),"")</f>
        <v/>
      </c>
      <c r="AQ21" s="34">
        <f>IF(ISNUMBER(AQ18+AQ19),_xlfn.STDEV.P(AQ18:AQ19),"")</f>
        <v>0.14999999999999988</v>
      </c>
      <c r="AR21" s="34" t="str">
        <f>IF(ISNUMBER(AR18+AR19),_xlfn.STDEV.P(AR18:AR19),"")</f>
        <v/>
      </c>
      <c r="AS21" s="34" t="str">
        <f>IF(ISNUMBER(AS18+AS19),_xlfn.STDEV.P(AS18:AS19),"")</f>
        <v/>
      </c>
      <c r="AT21" s="34">
        <f>IF(ISNUMBER(AT18+AT19),_xlfn.STDEV.P(AT18:AT19),"")</f>
        <v>1.999999999999999E-2</v>
      </c>
      <c r="AU21" s="34">
        <f>IF(ISNUMBER(AU18+AU19),_xlfn.STDEV.P(AU18:AU19),"")</f>
        <v>0</v>
      </c>
      <c r="AV21" s="34" t="str">
        <f>IF(ISNUMBER(AV18+AV19),_xlfn.STDEV.P(AV18:AV19),"")</f>
        <v/>
      </c>
      <c r="AW21" s="34" t="str">
        <f>IF(ISNUMBER(AW18+AW19),_xlfn.STDEV.P(AW18:AW19),"")</f>
        <v/>
      </c>
      <c r="AX21" s="34" t="str">
        <f>IF(ISNUMBER(AX18+AX19),_xlfn.STDEV.P(AX18:AX19),"")</f>
        <v/>
      </c>
      <c r="AY21" s="34" t="str">
        <f>IF(ISNUMBER(AY18+AY19),_xlfn.STDEV.P(AY18:AY19),"")</f>
        <v/>
      </c>
      <c r="AZ21" s="34">
        <f>IF(ISNUMBER(AZ18+AZ19),_xlfn.STDEV.P(AZ18:AZ19),"")</f>
        <v>0</v>
      </c>
      <c r="BA21" s="34" t="str">
        <f>IF(ISNUMBER(BA18+BA19),_xlfn.STDEV.P(BA18:BA19),"")</f>
        <v/>
      </c>
      <c r="BB21" s="34">
        <f>IF(ISNUMBER(BB18+BB19),_xlfn.STDEV.P(BB18:BB19),"")</f>
        <v>0.5</v>
      </c>
      <c r="BC21" s="34" t="str">
        <f>IF(ISNUMBER(BC18+BC19),_xlfn.STDEV.P(BC18:BC19),"")</f>
        <v/>
      </c>
      <c r="BD21" s="34" t="str">
        <f>IF(ISNUMBER(BD18+BD19),_xlfn.STDEV.P(BD18:BD19),"")</f>
        <v/>
      </c>
      <c r="BE21" s="34" t="str">
        <f>IF(ISNUMBER(BE18+BE19),_xlfn.STDEV.P(BE18:BE19),"")</f>
        <v/>
      </c>
      <c r="BF21" s="34">
        <f>IF(ISNUMBER(BF18+BF19),_xlfn.STDEV.P(BF18:BF19),"")</f>
        <v>0.14999999999999969</v>
      </c>
      <c r="BG21" s="34" t="str">
        <f>IF(ISNUMBER(BG18+BG19),_xlfn.STDEV.P(BG18:BG19),"")</f>
        <v/>
      </c>
      <c r="BH21" s="34" t="str">
        <f>IF(ISNUMBER(BH18+BH19),_xlfn.STDEV.P(BH18:BH19),"")</f>
        <v/>
      </c>
      <c r="BI21" s="34">
        <f>IF(ISNUMBER(BI18+BI19),_xlfn.STDEV.P(BI18:BI19),"")</f>
        <v>1.5000000000000013E-2</v>
      </c>
      <c r="BJ21" s="34" t="str">
        <f>IF(ISNUMBER(BJ18+BJ19),_xlfn.STDEV.P(BJ18:BJ19),"")</f>
        <v/>
      </c>
      <c r="BK21" s="34" t="str">
        <f>IF(ISNUMBER(BK18+BK19),_xlfn.STDEV.P(BK18:BK19),"")</f>
        <v/>
      </c>
      <c r="BL21" s="34">
        <f>IF(ISNUMBER(BL18+BL19),_xlfn.STDEV.P(BL18:BL19),"")</f>
        <v>0</v>
      </c>
      <c r="BM21" s="34" t="str">
        <f>IF(ISNUMBER(BM18+BM19),_xlfn.STDEV.P(BM18:BM19),"")</f>
        <v/>
      </c>
      <c r="BN21" s="34" t="str">
        <f>IF(ISNUMBER(BN18+BN19),_xlfn.STDEV.P(BN18:BN19),"")</f>
        <v/>
      </c>
      <c r="BO21" s="34">
        <f>IF(ISNUMBER(BO18+BO19),_xlfn.STDEV.P(BO18:BO19),"")</f>
        <v>1.4000000000000004</v>
      </c>
      <c r="BP21" s="34">
        <f>IF(ISNUMBER(BP18+BP19),_xlfn.STDEV.P(BP18:BP19),"")</f>
        <v>0</v>
      </c>
      <c r="BQ21" s="34"/>
      <c r="BR21" s="34">
        <f>IF(ISNUMBER(BR18+BR19),_xlfn.STDEV.P(BR18:BR19),"")</f>
        <v>4.9999999999999975E-3</v>
      </c>
      <c r="BS21" s="34" t="str">
        <f>IF(ISNUMBER(BS18+BS19),_xlfn.STDEV.P(BS18:BS19),"")</f>
        <v/>
      </c>
      <c r="BT21" s="34">
        <f>IF(ISNUMBER(BT18+BT19),_xlfn.STDEV.P(BT18:BT19),"")</f>
        <v>0.10000000000000142</v>
      </c>
      <c r="BU21" s="34" t="str">
        <f>IF(ISNUMBER(BU18+BU19),_xlfn.STDEV.P(BU18:BU19),"")</f>
        <v/>
      </c>
      <c r="BV21" s="34">
        <f>IF(ISNUMBER(BV18+BV19),_xlfn.STDEV.P(BV18:BV19),"")</f>
        <v>0</v>
      </c>
      <c r="BW21" s="34">
        <f>IF(ISNUMBER(BW18+BW19),_xlfn.STDEV.P(BW18:BW19),"")</f>
        <v>0</v>
      </c>
      <c r="BX21" s="34">
        <f>IF(ISNUMBER(BX18+BX19),_xlfn.STDEV.P(BX18:BX19),"")</f>
        <v>5.0000000000000711E-2</v>
      </c>
      <c r="BY21" s="34">
        <f>IF(ISNUMBER(BY18+BY19),_xlfn.STDEV.P(BY18:BY19),"")</f>
        <v>1.5000000000000013E-2</v>
      </c>
      <c r="BZ21" s="34">
        <f>IF(ISNUMBER(BZ18+BZ19),_xlfn.STDEV.P(BZ18:BZ19),"")</f>
        <v>0</v>
      </c>
      <c r="CA21" s="34">
        <f>IF(ISNUMBER(CA18+CA19),_xlfn.STDEV.P(CA18:CA19),"")</f>
        <v>2.0000000000000025E-2</v>
      </c>
      <c r="CB21" s="34" t="str">
        <f>IF(ISNUMBER(CB18+CB19),_xlfn.STDEV.P(CB18:CB19),"")</f>
        <v/>
      </c>
      <c r="CC21" s="34">
        <f>IF(ISNUMBER(CC18+CC19),_xlfn.STDEV.P(CC18:CC19),"")</f>
        <v>4.0000000000000036E-2</v>
      </c>
      <c r="CD21" s="34">
        <f>IF(ISNUMBER(CD18+CD19),_xlfn.STDEV.P(CD18:CD19),"")</f>
        <v>5.000000000000001E-3</v>
      </c>
      <c r="CE21" s="34" t="str">
        <f>IF(ISNUMBER(CE18+CE19),_xlfn.STDEV.P(CE18:CE19),"")</f>
        <v/>
      </c>
      <c r="CF21" s="34" t="str">
        <f>IF(ISNUMBER(CF18+CF19),_xlfn.STDEV.P(CF18:CF19),"")</f>
        <v/>
      </c>
    </row>
    <row r="22" spans="1:84" s="15" customFormat="1" ht="13.2">
      <c r="A22" s="2"/>
      <c r="B22" s="3"/>
      <c r="C22" s="3"/>
      <c r="D22" s="3"/>
      <c r="E22" s="45" t="s">
        <v>192</v>
      </c>
      <c r="F22" s="35">
        <f>IF(ISNUMBER(F20+F21),F21/F20,"")</f>
        <v>0</v>
      </c>
      <c r="G22" s="35">
        <f t="shared" ref="G22:BR22" si="4">IF(ISNUMBER(G20+G21),G21/G20,"")</f>
        <v>0</v>
      </c>
      <c r="H22" s="35">
        <f t="shared" si="4"/>
        <v>8.8945362134689055E-3</v>
      </c>
      <c r="I22" s="35">
        <f t="shared" si="4"/>
        <v>9.090909090909087E-2</v>
      </c>
      <c r="J22" s="35">
        <f t="shared" si="4"/>
        <v>0.14285714285714288</v>
      </c>
      <c r="K22" s="35">
        <f t="shared" si="4"/>
        <v>0</v>
      </c>
      <c r="L22" s="35" t="str">
        <f t="shared" si="4"/>
        <v/>
      </c>
      <c r="M22" s="35"/>
      <c r="N22" s="35">
        <f t="shared" si="4"/>
        <v>5.988023952095814E-3</v>
      </c>
      <c r="O22" s="35" t="str">
        <f t="shared" si="4"/>
        <v/>
      </c>
      <c r="P22" s="35" t="str">
        <f t="shared" si="4"/>
        <v/>
      </c>
      <c r="Q22" s="35" t="str">
        <f t="shared" si="4"/>
        <v/>
      </c>
      <c r="R22" s="35" t="str">
        <f t="shared" si="4"/>
        <v/>
      </c>
      <c r="S22" s="35">
        <f t="shared" si="4"/>
        <v>5.2252252252252225E-2</v>
      </c>
      <c r="T22" s="35" t="str">
        <f t="shared" si="4"/>
        <v/>
      </c>
      <c r="U22" s="35" t="str">
        <f t="shared" si="4"/>
        <v/>
      </c>
      <c r="V22" s="35" t="str">
        <f t="shared" si="4"/>
        <v/>
      </c>
      <c r="W22" s="35">
        <f t="shared" si="4"/>
        <v>3.7735849056603807E-2</v>
      </c>
      <c r="X22" s="35">
        <f t="shared" si="4"/>
        <v>4.0000000000000036E-2</v>
      </c>
      <c r="Y22" s="35" t="str">
        <f t="shared" si="4"/>
        <v/>
      </c>
      <c r="Z22" s="35" t="str">
        <f t="shared" si="4"/>
        <v/>
      </c>
      <c r="AA22" s="35" t="str">
        <f t="shared" si="4"/>
        <v/>
      </c>
      <c r="AB22" s="35">
        <f t="shared" si="4"/>
        <v>0</v>
      </c>
      <c r="AC22" s="35" t="str">
        <f t="shared" si="4"/>
        <v/>
      </c>
      <c r="AD22" s="35" t="str">
        <f t="shared" si="4"/>
        <v/>
      </c>
      <c r="AE22" s="35">
        <f t="shared" si="4"/>
        <v>0.1612903225806448</v>
      </c>
      <c r="AF22" s="35">
        <f t="shared" si="4"/>
        <v>2.5641025641025664E-2</v>
      </c>
      <c r="AG22" s="35" t="str">
        <f t="shared" si="4"/>
        <v/>
      </c>
      <c r="AH22" s="35" t="str">
        <f t="shared" si="4"/>
        <v/>
      </c>
      <c r="AI22" s="35" t="str">
        <f t="shared" si="4"/>
        <v/>
      </c>
      <c r="AJ22" s="35" t="str">
        <f t="shared" si="4"/>
        <v/>
      </c>
      <c r="AK22" s="35">
        <f t="shared" si="4"/>
        <v>3.296703296703294E-2</v>
      </c>
      <c r="AL22" s="35" t="str">
        <f t="shared" si="4"/>
        <v/>
      </c>
      <c r="AM22" s="35" t="str">
        <f t="shared" si="4"/>
        <v/>
      </c>
      <c r="AN22" s="35">
        <f t="shared" si="4"/>
        <v>7.7519379844961239E-3</v>
      </c>
      <c r="AO22" s="35" t="str">
        <f t="shared" si="4"/>
        <v/>
      </c>
      <c r="AP22" s="35" t="str">
        <f t="shared" si="4"/>
        <v/>
      </c>
      <c r="AQ22" s="35">
        <f t="shared" si="4"/>
        <v>0.10344827586206887</v>
      </c>
      <c r="AR22" s="35" t="str">
        <f t="shared" si="4"/>
        <v/>
      </c>
      <c r="AS22" s="35" t="str">
        <f t="shared" si="4"/>
        <v/>
      </c>
      <c r="AT22" s="35">
        <f t="shared" si="4"/>
        <v>4.3478260869565202E-2</v>
      </c>
      <c r="AU22" s="35">
        <f t="shared" si="4"/>
        <v>0</v>
      </c>
      <c r="AV22" s="35" t="str">
        <f t="shared" si="4"/>
        <v/>
      </c>
      <c r="AW22" s="35" t="str">
        <f t="shared" si="4"/>
        <v/>
      </c>
      <c r="AX22" s="35" t="str">
        <f t="shared" si="4"/>
        <v/>
      </c>
      <c r="AY22" s="35" t="str">
        <f t="shared" si="4"/>
        <v/>
      </c>
      <c r="AZ22" s="35">
        <f t="shared" si="4"/>
        <v>0</v>
      </c>
      <c r="BA22" s="35" t="str">
        <f t="shared" si="4"/>
        <v/>
      </c>
      <c r="BB22" s="35">
        <f t="shared" si="4"/>
        <v>1.6313213703099511E-3</v>
      </c>
      <c r="BC22" s="35" t="str">
        <f t="shared" si="4"/>
        <v/>
      </c>
      <c r="BD22" s="35" t="str">
        <f t="shared" si="4"/>
        <v/>
      </c>
      <c r="BE22" s="35" t="str">
        <f t="shared" si="4"/>
        <v/>
      </c>
      <c r="BF22" s="35">
        <f t="shared" si="4"/>
        <v>0.27272727272727215</v>
      </c>
      <c r="BG22" s="35" t="str">
        <f t="shared" si="4"/>
        <v/>
      </c>
      <c r="BH22" s="35" t="str">
        <f t="shared" si="4"/>
        <v/>
      </c>
      <c r="BI22" s="35">
        <f t="shared" si="4"/>
        <v>1.4218009478672996E-2</v>
      </c>
      <c r="BJ22" s="35" t="str">
        <f t="shared" si="4"/>
        <v/>
      </c>
      <c r="BK22" s="35" t="str">
        <f t="shared" si="4"/>
        <v/>
      </c>
      <c r="BL22" s="35">
        <f t="shared" si="4"/>
        <v>0</v>
      </c>
      <c r="BM22" s="35" t="str">
        <f t="shared" si="4"/>
        <v/>
      </c>
      <c r="BN22" s="35" t="str">
        <f t="shared" si="4"/>
        <v/>
      </c>
      <c r="BO22" s="35">
        <f t="shared" si="4"/>
        <v>0.20000000000000004</v>
      </c>
      <c r="BP22" s="35">
        <f t="shared" si="4"/>
        <v>0</v>
      </c>
      <c r="BQ22" s="35"/>
      <c r="BR22" s="35">
        <f t="shared" si="4"/>
        <v>4.3478260869565202E-2</v>
      </c>
      <c r="BS22" s="35" t="str">
        <f t="shared" ref="BS22:CF22" si="5">IF(ISNUMBER(BS20+BS21),BS21/BS20,"")</f>
        <v/>
      </c>
      <c r="BT22" s="35">
        <f t="shared" si="5"/>
        <v>1.8518518518518782E-3</v>
      </c>
      <c r="BU22" s="35" t="str">
        <f t="shared" si="5"/>
        <v/>
      </c>
      <c r="BV22" s="35">
        <f t="shared" si="5"/>
        <v>0</v>
      </c>
      <c r="BW22" s="35">
        <f t="shared" si="5"/>
        <v>0</v>
      </c>
      <c r="BX22" s="35">
        <f t="shared" si="5"/>
        <v>1.1587485515643268E-3</v>
      </c>
      <c r="BY22" s="35">
        <f t="shared" si="5"/>
        <v>3.5294117647058858E-2</v>
      </c>
      <c r="BZ22" s="35">
        <f t="shared" si="5"/>
        <v>0</v>
      </c>
      <c r="CA22" s="35">
        <f t="shared" si="5"/>
        <v>0.18181818181818205</v>
      </c>
      <c r="CB22" s="35" t="str">
        <f t="shared" si="5"/>
        <v/>
      </c>
      <c r="CC22" s="35">
        <f t="shared" si="5"/>
        <v>2.1857923497267777E-2</v>
      </c>
      <c r="CD22" s="35">
        <f t="shared" si="5"/>
        <v>0.14285714285714288</v>
      </c>
      <c r="CE22" s="35" t="str">
        <f t="shared" si="5"/>
        <v/>
      </c>
      <c r="CF22" s="35" t="str">
        <f t="shared" si="5"/>
        <v/>
      </c>
    </row>
    <row r="23" spans="1:84" s="15" customFormat="1" ht="13.2">
      <c r="A23" s="2"/>
      <c r="B23" s="3"/>
      <c r="C23" s="3"/>
      <c r="D23" s="3"/>
      <c r="E23" s="2"/>
      <c r="F23" s="4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</row>
    <row r="24" spans="1:84" s="15" customFormat="1" ht="13.2">
      <c r="A24" s="2" t="s">
        <v>109</v>
      </c>
      <c r="B24" s="3" t="s">
        <v>110</v>
      </c>
      <c r="C24" s="3"/>
      <c r="D24" s="3"/>
      <c r="E24" s="2"/>
      <c r="F24" s="39">
        <v>2</v>
      </c>
      <c r="G24" s="39">
        <v>7.54</v>
      </c>
      <c r="H24" s="39">
        <v>0.22</v>
      </c>
      <c r="I24" s="39">
        <v>0.89</v>
      </c>
      <c r="J24" s="39">
        <v>4.32</v>
      </c>
      <c r="K24" s="39">
        <v>0.04</v>
      </c>
      <c r="L24" s="39">
        <v>0.01</v>
      </c>
      <c r="M24" s="39"/>
      <c r="N24" s="39">
        <v>33.700000000000003</v>
      </c>
      <c r="O24" s="39">
        <v>0.09</v>
      </c>
      <c r="P24" s="39">
        <v>1</v>
      </c>
      <c r="Q24" s="39" t="s">
        <v>93</v>
      </c>
      <c r="R24" s="39">
        <v>18</v>
      </c>
      <c r="S24" s="39">
        <v>842</v>
      </c>
      <c r="T24" s="39">
        <v>5</v>
      </c>
      <c r="U24" s="39" t="s">
        <v>94</v>
      </c>
      <c r="V24" s="39" t="s">
        <v>95</v>
      </c>
      <c r="W24" s="39">
        <v>130</v>
      </c>
      <c r="X24" s="39">
        <v>1</v>
      </c>
      <c r="Y24" s="39" t="s">
        <v>96</v>
      </c>
      <c r="Z24" s="39">
        <v>0.7</v>
      </c>
      <c r="AA24" s="39" t="s">
        <v>93</v>
      </c>
      <c r="AB24" s="39">
        <v>2.41</v>
      </c>
      <c r="AC24" s="39">
        <v>2.17</v>
      </c>
      <c r="AD24" s="39">
        <v>0.64</v>
      </c>
      <c r="AE24" s="39">
        <v>24.7</v>
      </c>
      <c r="AF24" s="39">
        <v>1.79</v>
      </c>
      <c r="AG24" s="39">
        <v>2</v>
      </c>
      <c r="AH24" s="39">
        <v>7</v>
      </c>
      <c r="AI24" s="39">
        <v>0.55000000000000004</v>
      </c>
      <c r="AJ24" s="39" t="s">
        <v>95</v>
      </c>
      <c r="AK24" s="39">
        <v>28.1</v>
      </c>
      <c r="AL24" s="39">
        <v>11</v>
      </c>
      <c r="AM24" s="39">
        <v>0.43</v>
      </c>
      <c r="AN24" s="39">
        <v>311</v>
      </c>
      <c r="AO24" s="39">
        <v>2</v>
      </c>
      <c r="AP24" s="39">
        <v>84.1</v>
      </c>
      <c r="AQ24" s="39">
        <v>14.9</v>
      </c>
      <c r="AR24" s="39">
        <v>11</v>
      </c>
      <c r="AS24" s="39">
        <v>15</v>
      </c>
      <c r="AT24" s="39">
        <v>5.46</v>
      </c>
      <c r="AU24" s="39">
        <v>145</v>
      </c>
      <c r="AV24" s="39" t="s">
        <v>97</v>
      </c>
      <c r="AW24" s="39" t="s">
        <v>94</v>
      </c>
      <c r="AX24" s="39" t="s">
        <v>93</v>
      </c>
      <c r="AY24" s="39" t="s">
        <v>93</v>
      </c>
      <c r="AZ24" s="39">
        <v>2.5</v>
      </c>
      <c r="BA24" s="39">
        <v>2</v>
      </c>
      <c r="BB24" s="39">
        <v>118</v>
      </c>
      <c r="BC24" s="39">
        <v>6.7</v>
      </c>
      <c r="BD24" s="39">
        <v>0.35</v>
      </c>
      <c r="BE24" s="39" t="s">
        <v>98</v>
      </c>
      <c r="BF24" s="39">
        <v>37.299999999999997</v>
      </c>
      <c r="BG24" s="39">
        <v>1.2</v>
      </c>
      <c r="BH24" s="39">
        <v>0.36</v>
      </c>
      <c r="BI24" s="39">
        <v>4.51</v>
      </c>
      <c r="BJ24" s="39">
        <v>7</v>
      </c>
      <c r="BK24" s="39" t="s">
        <v>99</v>
      </c>
      <c r="BL24" s="39">
        <v>14.8</v>
      </c>
      <c r="BM24" s="39">
        <v>2.7</v>
      </c>
      <c r="BN24" s="39">
        <v>17</v>
      </c>
      <c r="BO24" s="39">
        <v>249</v>
      </c>
      <c r="BP24" s="39">
        <v>0.03</v>
      </c>
      <c r="BQ24" s="39"/>
      <c r="BR24" s="39">
        <v>14.9</v>
      </c>
      <c r="BS24" s="39">
        <v>0.11</v>
      </c>
      <c r="BT24" s="39">
        <v>0.33</v>
      </c>
      <c r="BU24" s="39" t="s">
        <v>100</v>
      </c>
      <c r="BV24" s="39">
        <v>1.3</v>
      </c>
      <c r="BW24" s="39">
        <v>5.0599999999999996</v>
      </c>
      <c r="BX24" s="39">
        <v>0.89</v>
      </c>
      <c r="BY24" s="39">
        <v>0.1</v>
      </c>
      <c r="BZ24" s="39">
        <v>0.04</v>
      </c>
      <c r="CA24" s="39">
        <v>4.8099999999999996</v>
      </c>
      <c r="CB24" s="39">
        <v>0.03</v>
      </c>
      <c r="CC24" s="39">
        <v>72.3</v>
      </c>
      <c r="CD24" s="39" t="s">
        <v>100</v>
      </c>
      <c r="CE24" s="39">
        <v>0.16</v>
      </c>
      <c r="CF24" s="39" t="s">
        <v>100</v>
      </c>
    </row>
    <row r="25" spans="1:84" s="15" customFormat="1" ht="13.2">
      <c r="A25" s="2" t="s">
        <v>91</v>
      </c>
      <c r="B25" s="3" t="s">
        <v>92</v>
      </c>
      <c r="C25" s="3"/>
      <c r="D25" s="3"/>
      <c r="E25" s="2"/>
      <c r="F25" s="39">
        <v>2</v>
      </c>
      <c r="G25" s="39">
        <v>7.52</v>
      </c>
      <c r="H25" s="39">
        <v>0.21</v>
      </c>
      <c r="I25" s="39">
        <v>0.85</v>
      </c>
      <c r="J25" s="39">
        <v>4.3</v>
      </c>
      <c r="K25" s="39">
        <v>0.04</v>
      </c>
      <c r="L25" s="39">
        <v>0.01</v>
      </c>
      <c r="M25" s="39"/>
      <c r="N25" s="39">
        <v>33.5</v>
      </c>
      <c r="O25" s="39">
        <v>0.09</v>
      </c>
      <c r="P25" s="39">
        <v>1</v>
      </c>
      <c r="Q25" s="39" t="s">
        <v>93</v>
      </c>
      <c r="R25" s="39">
        <v>22</v>
      </c>
      <c r="S25" s="39">
        <v>819</v>
      </c>
      <c r="T25" s="39" t="s">
        <v>93</v>
      </c>
      <c r="U25" s="39" t="s">
        <v>94</v>
      </c>
      <c r="V25" s="39" t="s">
        <v>95</v>
      </c>
      <c r="W25" s="39">
        <v>128</v>
      </c>
      <c r="X25" s="39">
        <v>0.8</v>
      </c>
      <c r="Y25" s="39" t="s">
        <v>96</v>
      </c>
      <c r="Z25" s="39">
        <v>0.7</v>
      </c>
      <c r="AA25" s="39" t="s">
        <v>93</v>
      </c>
      <c r="AB25" s="39">
        <v>2.1800000000000002</v>
      </c>
      <c r="AC25" s="39">
        <v>1.99</v>
      </c>
      <c r="AD25" s="39">
        <v>0.56999999999999995</v>
      </c>
      <c r="AE25" s="39">
        <v>21.8</v>
      </c>
      <c r="AF25" s="39">
        <v>1.67</v>
      </c>
      <c r="AG25" s="39">
        <v>2</v>
      </c>
      <c r="AH25" s="39">
        <v>6</v>
      </c>
      <c r="AI25" s="39">
        <v>0.5</v>
      </c>
      <c r="AJ25" s="39" t="s">
        <v>95</v>
      </c>
      <c r="AK25" s="39">
        <v>26.1</v>
      </c>
      <c r="AL25" s="39">
        <v>10</v>
      </c>
      <c r="AM25" s="39">
        <v>0.39</v>
      </c>
      <c r="AN25" s="39">
        <v>304</v>
      </c>
      <c r="AO25" s="39">
        <v>2</v>
      </c>
      <c r="AP25" s="39">
        <v>75</v>
      </c>
      <c r="AQ25" s="39">
        <v>13.6</v>
      </c>
      <c r="AR25" s="39">
        <v>10</v>
      </c>
      <c r="AS25" s="39">
        <v>11</v>
      </c>
      <c r="AT25" s="39">
        <v>4.9800000000000004</v>
      </c>
      <c r="AU25" s="39">
        <v>135</v>
      </c>
      <c r="AV25" s="39" t="s">
        <v>97</v>
      </c>
      <c r="AW25" s="39" t="s">
        <v>94</v>
      </c>
      <c r="AX25" s="39" t="s">
        <v>93</v>
      </c>
      <c r="AY25" s="39" t="s">
        <v>93</v>
      </c>
      <c r="AZ25" s="39">
        <v>2.2000000000000002</v>
      </c>
      <c r="BA25" s="39">
        <v>2</v>
      </c>
      <c r="BB25" s="39">
        <v>117</v>
      </c>
      <c r="BC25" s="39">
        <v>5.6</v>
      </c>
      <c r="BD25" s="39">
        <v>0.33</v>
      </c>
      <c r="BE25" s="39" t="s">
        <v>98</v>
      </c>
      <c r="BF25" s="39">
        <v>35</v>
      </c>
      <c r="BG25" s="39">
        <v>0.7</v>
      </c>
      <c r="BH25" s="39">
        <v>0.33</v>
      </c>
      <c r="BI25" s="39">
        <v>4.1399999999999997</v>
      </c>
      <c r="BJ25" s="39">
        <v>7</v>
      </c>
      <c r="BK25" s="39" t="s">
        <v>99</v>
      </c>
      <c r="BL25" s="39">
        <v>13.4</v>
      </c>
      <c r="BM25" s="39">
        <v>2.4</v>
      </c>
      <c r="BN25" s="39">
        <v>26</v>
      </c>
      <c r="BO25" s="39">
        <v>237</v>
      </c>
      <c r="BP25" s="39">
        <v>0.03</v>
      </c>
      <c r="BQ25" s="39"/>
      <c r="BR25" s="39">
        <v>14.8</v>
      </c>
      <c r="BS25" s="39">
        <v>0.11</v>
      </c>
      <c r="BT25" s="39">
        <v>0.34</v>
      </c>
      <c r="BU25" s="39" t="s">
        <v>100</v>
      </c>
      <c r="BV25" s="39">
        <v>1.3</v>
      </c>
      <c r="BW25" s="39">
        <v>5.0599999999999996</v>
      </c>
      <c r="BX25" s="39">
        <v>0.83</v>
      </c>
      <c r="BY25" s="39">
        <v>0.09</v>
      </c>
      <c r="BZ25" s="39">
        <v>0.04</v>
      </c>
      <c r="CA25" s="39">
        <v>4.79</v>
      </c>
      <c r="CB25" s="39">
        <v>0.02</v>
      </c>
      <c r="CC25" s="39">
        <v>71.900000000000006</v>
      </c>
      <c r="CD25" s="39" t="s">
        <v>100</v>
      </c>
      <c r="CE25" s="39">
        <v>0.16</v>
      </c>
      <c r="CF25" s="39" t="s">
        <v>100</v>
      </c>
    </row>
    <row r="26" spans="1:84" s="15" customFormat="1" ht="13.2">
      <c r="A26" s="2"/>
      <c r="B26" s="3"/>
      <c r="C26" s="3"/>
      <c r="D26" s="3"/>
      <c r="E26" s="45" t="s">
        <v>190</v>
      </c>
      <c r="F26" s="34">
        <f>IF(ISNUMBER(F24+F25),AVERAGE(F24:F25),"")</f>
        <v>2</v>
      </c>
      <c r="G26" s="34">
        <f>IF(ISNUMBER(G24+G25),AVERAGE(G24:G25),"")</f>
        <v>7.5299999999999994</v>
      </c>
      <c r="H26" s="34">
        <f>IF(ISNUMBER(H24+H25),AVERAGE(H24:H25),"")</f>
        <v>0.215</v>
      </c>
      <c r="I26" s="34">
        <f>IF(ISNUMBER(I24+I25),AVERAGE(I24:I25),"")</f>
        <v>0.87</v>
      </c>
      <c r="J26" s="34">
        <f>IF(ISNUMBER(J24+J25),AVERAGE(J24:J25),"")</f>
        <v>4.3100000000000005</v>
      </c>
      <c r="K26" s="34">
        <f>IF(ISNUMBER(K24+K25),AVERAGE(K24:K25),"")</f>
        <v>0.04</v>
      </c>
      <c r="L26" s="34">
        <f>IF(ISNUMBER(L24+L25),AVERAGE(L24:L25),"")</f>
        <v>0.01</v>
      </c>
      <c r="M26" s="34"/>
      <c r="N26" s="34">
        <f>IF(ISNUMBER(N24+N25),AVERAGE(N24:N25),"")</f>
        <v>33.6</v>
      </c>
      <c r="O26" s="34">
        <f>IF(ISNUMBER(O24+O25),AVERAGE(O24:O25),"")</f>
        <v>0.09</v>
      </c>
      <c r="P26" s="34">
        <f>IF(ISNUMBER(P24+P25),AVERAGE(P24:P25),"")</f>
        <v>1</v>
      </c>
      <c r="Q26" s="34" t="str">
        <f>IF(ISNUMBER(Q24+Q25),AVERAGE(Q24:Q25),"")</f>
        <v/>
      </c>
      <c r="R26" s="34">
        <f>IF(ISNUMBER(R24+R25),AVERAGE(R24:R25),"")</f>
        <v>20</v>
      </c>
      <c r="S26" s="34">
        <f>IF(ISNUMBER(S24+S25),AVERAGE(S24:S25),"")</f>
        <v>830.5</v>
      </c>
      <c r="T26" s="34" t="str">
        <f>IF(ISNUMBER(T24+T25),AVERAGE(T24:T25),"")</f>
        <v/>
      </c>
      <c r="U26" s="34" t="str">
        <f>IF(ISNUMBER(U24+U25),AVERAGE(U24:U25),"")</f>
        <v/>
      </c>
      <c r="V26" s="34" t="str">
        <f>IF(ISNUMBER(V24+V25),AVERAGE(V24:V25),"")</f>
        <v/>
      </c>
      <c r="W26" s="34">
        <f>IF(ISNUMBER(W24+W25),AVERAGE(W24:W25),"")</f>
        <v>129</v>
      </c>
      <c r="X26" s="34">
        <f>IF(ISNUMBER(X24+X25),AVERAGE(X24:X25),"")</f>
        <v>0.9</v>
      </c>
      <c r="Y26" s="34" t="str">
        <f>IF(ISNUMBER(Y24+Y25),AVERAGE(Y24:Y25),"")</f>
        <v/>
      </c>
      <c r="Z26" s="34">
        <f>IF(ISNUMBER(Z24+Z25),AVERAGE(Z24:Z25),"")</f>
        <v>0.7</v>
      </c>
      <c r="AA26" s="34" t="str">
        <f>IF(ISNUMBER(AA24+AA25),AVERAGE(AA24:AA25),"")</f>
        <v/>
      </c>
      <c r="AB26" s="34">
        <f>IF(ISNUMBER(AB24+AB25),AVERAGE(AB24:AB25),"")</f>
        <v>2.2949999999999999</v>
      </c>
      <c r="AC26" s="34">
        <f>IF(ISNUMBER(AC24+AC25),AVERAGE(AC24:AC25),"")</f>
        <v>2.08</v>
      </c>
      <c r="AD26" s="34">
        <f>IF(ISNUMBER(AD24+AD25),AVERAGE(AD24:AD25),"")</f>
        <v>0.60499999999999998</v>
      </c>
      <c r="AE26" s="34">
        <f>IF(ISNUMBER(AE24+AE25),AVERAGE(AE24:AE25),"")</f>
        <v>23.25</v>
      </c>
      <c r="AF26" s="34">
        <f>IF(ISNUMBER(AF24+AF25),AVERAGE(AF24:AF25),"")</f>
        <v>1.73</v>
      </c>
      <c r="AG26" s="34">
        <f>IF(ISNUMBER(AG24+AG25),AVERAGE(AG24:AG25),"")</f>
        <v>2</v>
      </c>
      <c r="AH26" s="34">
        <f>IF(ISNUMBER(AH24+AH25),AVERAGE(AH24:AH25),"")</f>
        <v>6.5</v>
      </c>
      <c r="AI26" s="34">
        <f>IF(ISNUMBER(AI24+AI25),AVERAGE(AI24:AI25),"")</f>
        <v>0.52500000000000002</v>
      </c>
      <c r="AJ26" s="34" t="str">
        <f>IF(ISNUMBER(AJ24+AJ25),AVERAGE(AJ24:AJ25),"")</f>
        <v/>
      </c>
      <c r="AK26" s="34">
        <f>IF(ISNUMBER(AK24+AK25),AVERAGE(AK24:AK25),"")</f>
        <v>27.1</v>
      </c>
      <c r="AL26" s="34">
        <f>IF(ISNUMBER(AL24+AL25),AVERAGE(AL24:AL25),"")</f>
        <v>10.5</v>
      </c>
      <c r="AM26" s="34">
        <f>IF(ISNUMBER(AM24+AM25),AVERAGE(AM24:AM25),"")</f>
        <v>0.41000000000000003</v>
      </c>
      <c r="AN26" s="34">
        <f>IF(ISNUMBER(AN24+AN25),AVERAGE(AN24:AN25),"")</f>
        <v>307.5</v>
      </c>
      <c r="AO26" s="34">
        <f>IF(ISNUMBER(AO24+AO25),AVERAGE(AO24:AO25),"")</f>
        <v>2</v>
      </c>
      <c r="AP26" s="34">
        <f>IF(ISNUMBER(AP24+AP25),AVERAGE(AP24:AP25),"")</f>
        <v>79.55</v>
      </c>
      <c r="AQ26" s="34">
        <f>IF(ISNUMBER(AQ24+AQ25),AVERAGE(AQ24:AQ25),"")</f>
        <v>14.25</v>
      </c>
      <c r="AR26" s="34">
        <f>IF(ISNUMBER(AR24+AR25),AVERAGE(AR24:AR25),"")</f>
        <v>10.5</v>
      </c>
      <c r="AS26" s="34">
        <f>IF(ISNUMBER(AS24+AS25),AVERAGE(AS24:AS25),"")</f>
        <v>13</v>
      </c>
      <c r="AT26" s="34">
        <f>IF(ISNUMBER(AT24+AT25),AVERAGE(AT24:AT25),"")</f>
        <v>5.2200000000000006</v>
      </c>
      <c r="AU26" s="34">
        <f>IF(ISNUMBER(AU24+AU25),AVERAGE(AU24:AU25),"")</f>
        <v>140</v>
      </c>
      <c r="AV26" s="34" t="str">
        <f>IF(ISNUMBER(AV24+AV25),AVERAGE(AV24:AV25),"")</f>
        <v/>
      </c>
      <c r="AW26" s="34" t="str">
        <f>IF(ISNUMBER(AW24+AW25),AVERAGE(AW24:AW25),"")</f>
        <v/>
      </c>
      <c r="AX26" s="34" t="str">
        <f>IF(ISNUMBER(AX24+AX25),AVERAGE(AX24:AX25),"")</f>
        <v/>
      </c>
      <c r="AY26" s="34" t="str">
        <f>IF(ISNUMBER(AY24+AY25),AVERAGE(AY24:AY25),"")</f>
        <v/>
      </c>
      <c r="AZ26" s="34">
        <f>IF(ISNUMBER(AZ24+AZ25),AVERAGE(AZ24:AZ25),"")</f>
        <v>2.35</v>
      </c>
      <c r="BA26" s="34">
        <f>IF(ISNUMBER(BA24+BA25),AVERAGE(BA24:BA25),"")</f>
        <v>2</v>
      </c>
      <c r="BB26" s="34">
        <f>IF(ISNUMBER(BB24+BB25),AVERAGE(BB24:BB25),"")</f>
        <v>117.5</v>
      </c>
      <c r="BC26" s="34">
        <f>IF(ISNUMBER(BC24+BC25),AVERAGE(BC24:BC25),"")</f>
        <v>6.15</v>
      </c>
      <c r="BD26" s="34">
        <f>IF(ISNUMBER(BD24+BD25),AVERAGE(BD24:BD25),"")</f>
        <v>0.33999999999999997</v>
      </c>
      <c r="BE26" s="34" t="str">
        <f>IF(ISNUMBER(BE24+BE25),AVERAGE(BE24:BE25),"")</f>
        <v/>
      </c>
      <c r="BF26" s="34">
        <f>IF(ISNUMBER(BF24+BF25),AVERAGE(BF24:BF25),"")</f>
        <v>36.15</v>
      </c>
      <c r="BG26" s="34">
        <f>IF(ISNUMBER(BG24+BG25),AVERAGE(BG24:BG25),"")</f>
        <v>0.95</v>
      </c>
      <c r="BH26" s="34">
        <f>IF(ISNUMBER(BH24+BH25),AVERAGE(BH24:BH25),"")</f>
        <v>0.34499999999999997</v>
      </c>
      <c r="BI26" s="34">
        <f>IF(ISNUMBER(BI24+BI25),AVERAGE(BI24:BI25),"")</f>
        <v>4.3249999999999993</v>
      </c>
      <c r="BJ26" s="34">
        <f>IF(ISNUMBER(BJ24+BJ25),AVERAGE(BJ24:BJ25),"")</f>
        <v>7</v>
      </c>
      <c r="BK26" s="34" t="str">
        <f>IF(ISNUMBER(BK24+BK25),AVERAGE(BK24:BK25),"")</f>
        <v/>
      </c>
      <c r="BL26" s="34">
        <f>IF(ISNUMBER(BL24+BL25),AVERAGE(BL24:BL25),"")</f>
        <v>14.100000000000001</v>
      </c>
      <c r="BM26" s="34">
        <f>IF(ISNUMBER(BM24+BM25),AVERAGE(BM24:BM25),"")</f>
        <v>2.5499999999999998</v>
      </c>
      <c r="BN26" s="34">
        <f>IF(ISNUMBER(BN24+BN25),AVERAGE(BN24:BN25),"")</f>
        <v>21.5</v>
      </c>
      <c r="BO26" s="34">
        <f>IF(ISNUMBER(BO24+BO25),AVERAGE(BO24:BO25),"")</f>
        <v>243</v>
      </c>
      <c r="BP26" s="34">
        <f>IF(ISNUMBER(BP24+BP25),AVERAGE(BP24:BP25),"")</f>
        <v>0.03</v>
      </c>
      <c r="BQ26" s="34"/>
      <c r="BR26" s="34">
        <f>IF(ISNUMBER(BR24+BR25),AVERAGE(BR24:BR25),"")</f>
        <v>14.850000000000001</v>
      </c>
      <c r="BS26" s="34">
        <f>IF(ISNUMBER(BS24+BS25),AVERAGE(BS24:BS25),"")</f>
        <v>0.11</v>
      </c>
      <c r="BT26" s="34">
        <f>IF(ISNUMBER(BT24+BT25),AVERAGE(BT24:BT25),"")</f>
        <v>0.33500000000000002</v>
      </c>
      <c r="BU26" s="34" t="str">
        <f>IF(ISNUMBER(BU24+BU25),AVERAGE(BU24:BU25),"")</f>
        <v/>
      </c>
      <c r="BV26" s="34">
        <f>IF(ISNUMBER(BV24+BV25),AVERAGE(BV24:BV25),"")</f>
        <v>1.3</v>
      </c>
      <c r="BW26" s="34">
        <f>IF(ISNUMBER(BW24+BW25),AVERAGE(BW24:BW25),"")</f>
        <v>5.0599999999999996</v>
      </c>
      <c r="BX26" s="34">
        <f>IF(ISNUMBER(BX24+BX25),AVERAGE(BX24:BX25),"")</f>
        <v>0.86</v>
      </c>
      <c r="BY26" s="34">
        <f>IF(ISNUMBER(BY24+BY25),AVERAGE(BY24:BY25),"")</f>
        <v>9.5000000000000001E-2</v>
      </c>
      <c r="BZ26" s="34">
        <f>IF(ISNUMBER(BZ24+BZ25),AVERAGE(BZ24:BZ25),"")</f>
        <v>0.04</v>
      </c>
      <c r="CA26" s="34">
        <f>IF(ISNUMBER(CA24+CA25),AVERAGE(CA24:CA25),"")</f>
        <v>4.8</v>
      </c>
      <c r="CB26" s="34">
        <f>IF(ISNUMBER(CB24+CB25),AVERAGE(CB24:CB25),"")</f>
        <v>2.5000000000000001E-2</v>
      </c>
      <c r="CC26" s="34">
        <f>IF(ISNUMBER(CC24+CC25),AVERAGE(CC24:CC25),"")</f>
        <v>72.099999999999994</v>
      </c>
      <c r="CD26" s="34" t="str">
        <f>IF(ISNUMBER(CD24+CD25),AVERAGE(CD24:CD25),"")</f>
        <v/>
      </c>
      <c r="CE26" s="34">
        <f>IF(ISNUMBER(CE24+CE25),AVERAGE(CE24:CE25),"")</f>
        <v>0.16</v>
      </c>
      <c r="CF26" s="34" t="str">
        <f>IF(ISNUMBER(CF24+CF25),AVERAGE(CF24:CF25),"")</f>
        <v/>
      </c>
    </row>
    <row r="27" spans="1:84" s="15" customFormat="1" ht="13.2">
      <c r="A27" s="2"/>
      <c r="B27" s="3"/>
      <c r="C27" s="3"/>
      <c r="D27" s="3"/>
      <c r="E27" s="45" t="s">
        <v>191</v>
      </c>
      <c r="F27" s="34">
        <f>IF(ISNUMBER(F24+F25),_xlfn.STDEV.P(F24:F25),"")</f>
        <v>0</v>
      </c>
      <c r="G27" s="34">
        <f>IF(ISNUMBER(G24+G25),_xlfn.STDEV.P(G24:G25),"")</f>
        <v>1.0000000000000231E-2</v>
      </c>
      <c r="H27" s="34">
        <f>IF(ISNUMBER(H24+H25),_xlfn.STDEV.P(H24:H25),"")</f>
        <v>5.0000000000000044E-3</v>
      </c>
      <c r="I27" s="34">
        <f>IF(ISNUMBER(I24+I25),_xlfn.STDEV.P(I24:I25),"")</f>
        <v>2.0000000000000018E-2</v>
      </c>
      <c r="J27" s="34">
        <f>IF(ISNUMBER(J24+J25),_xlfn.STDEV.P(J24:J25),"")</f>
        <v>1.0000000000000231E-2</v>
      </c>
      <c r="K27" s="34">
        <f>IF(ISNUMBER(K24+K25),_xlfn.STDEV.P(K24:K25),"")</f>
        <v>0</v>
      </c>
      <c r="L27" s="34">
        <f>IF(ISNUMBER(L24+L25),_xlfn.STDEV.P(L24:L25),"")</f>
        <v>0</v>
      </c>
      <c r="M27" s="34"/>
      <c r="N27" s="34">
        <f>IF(ISNUMBER(N24+N25),_xlfn.STDEV.P(N24:N25),"")</f>
        <v>0.10000000000000142</v>
      </c>
      <c r="O27" s="34">
        <f>IF(ISNUMBER(O24+O25),_xlfn.STDEV.P(O24:O25),"")</f>
        <v>0</v>
      </c>
      <c r="P27" s="34">
        <f>IF(ISNUMBER(P24+P25),_xlfn.STDEV.P(P24:P25),"")</f>
        <v>0</v>
      </c>
      <c r="Q27" s="34" t="str">
        <f>IF(ISNUMBER(Q24+Q25),_xlfn.STDEV.P(Q24:Q25),"")</f>
        <v/>
      </c>
      <c r="R27" s="34">
        <f>IF(ISNUMBER(R24+R25),_xlfn.STDEV.P(R24:R25),"")</f>
        <v>2</v>
      </c>
      <c r="S27" s="34">
        <f>IF(ISNUMBER(S24+S25),_xlfn.STDEV.P(S24:S25),"")</f>
        <v>11.5</v>
      </c>
      <c r="T27" s="34" t="str">
        <f>IF(ISNUMBER(T24+T25),_xlfn.STDEV.P(T24:T25),"")</f>
        <v/>
      </c>
      <c r="U27" s="34" t="str">
        <f>IF(ISNUMBER(U24+U25),_xlfn.STDEV.P(U24:U25),"")</f>
        <v/>
      </c>
      <c r="V27" s="34" t="str">
        <f>IF(ISNUMBER(V24+V25),_xlfn.STDEV.P(V24:V25),"")</f>
        <v/>
      </c>
      <c r="W27" s="34">
        <f>IF(ISNUMBER(W24+W25),_xlfn.STDEV.P(W24:W25),"")</f>
        <v>1</v>
      </c>
      <c r="X27" s="34">
        <f>IF(ISNUMBER(X24+X25),_xlfn.STDEV.P(X24:X25),"")</f>
        <v>0.10000000000000005</v>
      </c>
      <c r="Y27" s="34" t="str">
        <f>IF(ISNUMBER(Y24+Y25),_xlfn.STDEV.P(Y24:Y25),"")</f>
        <v/>
      </c>
      <c r="Z27" s="34">
        <f>IF(ISNUMBER(Z24+Z25),_xlfn.STDEV.P(Z24:Z25),"")</f>
        <v>0</v>
      </c>
      <c r="AA27" s="34" t="str">
        <f>IF(ISNUMBER(AA24+AA25),_xlfn.STDEV.P(AA24:AA25),"")</f>
        <v/>
      </c>
      <c r="AB27" s="34">
        <f>IF(ISNUMBER(AB24+AB25),_xlfn.STDEV.P(AB24:AB25),"")</f>
        <v>0.11499999999999999</v>
      </c>
      <c r="AC27" s="34">
        <f>IF(ISNUMBER(AC24+AC25),_xlfn.STDEV.P(AC24:AC25),"")</f>
        <v>8.9999999999999983E-2</v>
      </c>
      <c r="AD27" s="34">
        <f>IF(ISNUMBER(AD24+AD25),_xlfn.STDEV.P(AD24:AD25),"")</f>
        <v>3.5000000000000031E-2</v>
      </c>
      <c r="AE27" s="34">
        <f>IF(ISNUMBER(AE24+AE25),_xlfn.STDEV.P(AE24:AE25),"")</f>
        <v>1.4499999999999993</v>
      </c>
      <c r="AF27" s="34">
        <f>IF(ISNUMBER(AF24+AF25),_xlfn.STDEV.P(AF24:AF25),"")</f>
        <v>6.0000000000000053E-2</v>
      </c>
      <c r="AG27" s="34">
        <f>IF(ISNUMBER(AG24+AG25),_xlfn.STDEV.P(AG24:AG25),"")</f>
        <v>0</v>
      </c>
      <c r="AH27" s="34">
        <f>IF(ISNUMBER(AH24+AH25),_xlfn.STDEV.P(AH24:AH25),"")</f>
        <v>0.5</v>
      </c>
      <c r="AI27" s="34">
        <f>IF(ISNUMBER(AI24+AI25),_xlfn.STDEV.P(AI24:AI25),"")</f>
        <v>2.5000000000000022E-2</v>
      </c>
      <c r="AJ27" s="34" t="str">
        <f>IF(ISNUMBER(AJ24+AJ25),_xlfn.STDEV.P(AJ24:AJ25),"")</f>
        <v/>
      </c>
      <c r="AK27" s="34">
        <f>IF(ISNUMBER(AK24+AK25),_xlfn.STDEV.P(AK24:AK25),"")</f>
        <v>1</v>
      </c>
      <c r="AL27" s="34">
        <f>IF(ISNUMBER(AL24+AL25),_xlfn.STDEV.P(AL24:AL25),"")</f>
        <v>0.5</v>
      </c>
      <c r="AM27" s="34">
        <f>IF(ISNUMBER(AM24+AM25),_xlfn.STDEV.P(AM24:AM25),"")</f>
        <v>1.999999999999999E-2</v>
      </c>
      <c r="AN27" s="34">
        <f>IF(ISNUMBER(AN24+AN25),_xlfn.STDEV.P(AN24:AN25),"")</f>
        <v>3.5</v>
      </c>
      <c r="AO27" s="34">
        <f>IF(ISNUMBER(AO24+AO25),_xlfn.STDEV.P(AO24:AO25),"")</f>
        <v>0</v>
      </c>
      <c r="AP27" s="34">
        <f>IF(ISNUMBER(AP24+AP25),_xlfn.STDEV.P(AP24:AP25),"")</f>
        <v>4.5499999999999972</v>
      </c>
      <c r="AQ27" s="34">
        <f>IF(ISNUMBER(AQ24+AQ25),_xlfn.STDEV.P(AQ24:AQ25),"")</f>
        <v>0.65000000000000036</v>
      </c>
      <c r="AR27" s="34">
        <f>IF(ISNUMBER(AR24+AR25),_xlfn.STDEV.P(AR24:AR25),"")</f>
        <v>0.5</v>
      </c>
      <c r="AS27" s="34">
        <f>IF(ISNUMBER(AS24+AS25),_xlfn.STDEV.P(AS24:AS25),"")</f>
        <v>2</v>
      </c>
      <c r="AT27" s="34">
        <f>IF(ISNUMBER(AT24+AT25),_xlfn.STDEV.P(AT24:AT25),"")</f>
        <v>0.23999999999999977</v>
      </c>
      <c r="AU27" s="34">
        <f>IF(ISNUMBER(AU24+AU25),_xlfn.STDEV.P(AU24:AU25),"")</f>
        <v>5</v>
      </c>
      <c r="AV27" s="34" t="str">
        <f>IF(ISNUMBER(AV24+AV25),_xlfn.STDEV.P(AV24:AV25),"")</f>
        <v/>
      </c>
      <c r="AW27" s="34" t="str">
        <f>IF(ISNUMBER(AW24+AW25),_xlfn.STDEV.P(AW24:AW25),"")</f>
        <v/>
      </c>
      <c r="AX27" s="34" t="str">
        <f>IF(ISNUMBER(AX24+AX25),_xlfn.STDEV.P(AX24:AX25),"")</f>
        <v/>
      </c>
      <c r="AY27" s="34" t="str">
        <f>IF(ISNUMBER(AY24+AY25),_xlfn.STDEV.P(AY24:AY25),"")</f>
        <v/>
      </c>
      <c r="AZ27" s="34">
        <f>IF(ISNUMBER(AZ24+AZ25),_xlfn.STDEV.P(AZ24:AZ25),"")</f>
        <v>0.14999999999999991</v>
      </c>
      <c r="BA27" s="34">
        <f>IF(ISNUMBER(BA24+BA25),_xlfn.STDEV.P(BA24:BA25),"")</f>
        <v>0</v>
      </c>
      <c r="BB27" s="34">
        <f>IF(ISNUMBER(BB24+BB25),_xlfn.STDEV.P(BB24:BB25),"")</f>
        <v>0.5</v>
      </c>
      <c r="BC27" s="34">
        <f>IF(ISNUMBER(BC24+BC25),_xlfn.STDEV.P(BC24:BC25),"")</f>
        <v>0.55000000000000027</v>
      </c>
      <c r="BD27" s="34">
        <f>IF(ISNUMBER(BD24+BD25),_xlfn.STDEV.P(BD24:BD25),"")</f>
        <v>9.9999999999999811E-3</v>
      </c>
      <c r="BE27" s="34" t="str">
        <f>IF(ISNUMBER(BE24+BE25),_xlfn.STDEV.P(BE24:BE25),"")</f>
        <v/>
      </c>
      <c r="BF27" s="34">
        <f>IF(ISNUMBER(BF24+BF25),_xlfn.STDEV.P(BF24:BF25),"")</f>
        <v>1.1499999999999986</v>
      </c>
      <c r="BG27" s="34">
        <f>IF(ISNUMBER(BG24+BG25),_xlfn.STDEV.P(BG24:BG25),"")</f>
        <v>0.25</v>
      </c>
      <c r="BH27" s="34">
        <f>IF(ISNUMBER(BH24+BH25),_xlfn.STDEV.P(BH24:BH25),"")</f>
        <v>1.4999999999999986E-2</v>
      </c>
      <c r="BI27" s="34">
        <f>IF(ISNUMBER(BI24+BI25),_xlfn.STDEV.P(BI24:BI25),"")</f>
        <v>0.18500000000000005</v>
      </c>
      <c r="BJ27" s="34">
        <f>IF(ISNUMBER(BJ24+BJ25),_xlfn.STDEV.P(BJ24:BJ25),"")</f>
        <v>0</v>
      </c>
      <c r="BK27" s="34" t="str">
        <f>IF(ISNUMBER(BK24+BK25),_xlfn.STDEV.P(BK24:BK25),"")</f>
        <v/>
      </c>
      <c r="BL27" s="34">
        <f>IF(ISNUMBER(BL24+BL25),_xlfn.STDEV.P(BL24:BL25),"")</f>
        <v>0.70000000000000018</v>
      </c>
      <c r="BM27" s="34">
        <f>IF(ISNUMBER(BM24+BM25),_xlfn.STDEV.P(BM24:BM25),"")</f>
        <v>0.15000000000000013</v>
      </c>
      <c r="BN27" s="34">
        <f>IF(ISNUMBER(BN24+BN25),_xlfn.STDEV.P(BN24:BN25),"")</f>
        <v>4.5</v>
      </c>
      <c r="BO27" s="34">
        <f>IF(ISNUMBER(BO24+BO25),_xlfn.STDEV.P(BO24:BO25),"")</f>
        <v>6</v>
      </c>
      <c r="BP27" s="34">
        <f>IF(ISNUMBER(BP24+BP25),_xlfn.STDEV.P(BP24:BP25),"")</f>
        <v>0</v>
      </c>
      <c r="BQ27" s="34"/>
      <c r="BR27" s="34">
        <f>IF(ISNUMBER(BR24+BR25),_xlfn.STDEV.P(BR24:BR25),"")</f>
        <v>4.9999999999999822E-2</v>
      </c>
      <c r="BS27" s="34">
        <f>IF(ISNUMBER(BS24+BS25),_xlfn.STDEV.P(BS24:BS25),"")</f>
        <v>0</v>
      </c>
      <c r="BT27" s="34">
        <f>IF(ISNUMBER(BT24+BT25),_xlfn.STDEV.P(BT24:BT25),"")</f>
        <v>5.0000000000000044E-3</v>
      </c>
      <c r="BU27" s="34" t="str">
        <f>IF(ISNUMBER(BU24+BU25),_xlfn.STDEV.P(BU24:BU25),"")</f>
        <v/>
      </c>
      <c r="BV27" s="34">
        <f>IF(ISNUMBER(BV24+BV25),_xlfn.STDEV.P(BV24:BV25),"")</f>
        <v>0</v>
      </c>
      <c r="BW27" s="34">
        <f>IF(ISNUMBER(BW24+BW25),_xlfn.STDEV.P(BW24:BW25),"")</f>
        <v>0</v>
      </c>
      <c r="BX27" s="34">
        <f>IF(ISNUMBER(BX24+BX25),_xlfn.STDEV.P(BX24:BX25),"")</f>
        <v>3.0000000000000027E-2</v>
      </c>
      <c r="BY27" s="34">
        <f>IF(ISNUMBER(BY24+BY25),_xlfn.STDEV.P(BY24:BY25),"")</f>
        <v>5.0000000000000044E-3</v>
      </c>
      <c r="BZ27" s="34">
        <f>IF(ISNUMBER(BZ24+BZ25),_xlfn.STDEV.P(BZ24:BZ25),"")</f>
        <v>0</v>
      </c>
      <c r="CA27" s="34">
        <f>IF(ISNUMBER(CA24+CA25),_xlfn.STDEV.P(CA24:CA25),"")</f>
        <v>9.9999999999997868E-3</v>
      </c>
      <c r="CB27" s="34">
        <f>IF(ISNUMBER(CB24+CB25),_xlfn.STDEV.P(CB24:CB25),"")</f>
        <v>4.9999999999999992E-3</v>
      </c>
      <c r="CC27" s="34">
        <f>IF(ISNUMBER(CC24+CC25),_xlfn.STDEV.P(CC24:CC25),"")</f>
        <v>0.19999999999999576</v>
      </c>
      <c r="CD27" s="34" t="str">
        <f>IF(ISNUMBER(CD24+CD25),_xlfn.STDEV.P(CD24:CD25),"")</f>
        <v/>
      </c>
      <c r="CE27" s="34">
        <f>IF(ISNUMBER(CE24+CE25),_xlfn.STDEV.P(CE24:CE25),"")</f>
        <v>0</v>
      </c>
      <c r="CF27" s="34" t="str">
        <f>IF(ISNUMBER(CF24+CF25),_xlfn.STDEV.P(CF24:CF25),"")</f>
        <v/>
      </c>
    </row>
    <row r="28" spans="1:84" s="15" customFormat="1" ht="13.2">
      <c r="A28" s="2"/>
      <c r="B28" s="3"/>
      <c r="C28" s="3"/>
      <c r="D28" s="3"/>
      <c r="E28" s="45" t="s">
        <v>192</v>
      </c>
      <c r="F28" s="35">
        <f>IF(ISNUMBER(F26+F27),F27/F26,"")</f>
        <v>0</v>
      </c>
      <c r="G28" s="35">
        <f t="shared" ref="G28:BR28" si="6">IF(ISNUMBER(G26+G27),G27/G26,"")</f>
        <v>1.3280212483400041E-3</v>
      </c>
      <c r="H28" s="35">
        <f t="shared" si="6"/>
        <v>2.3255813953488393E-2</v>
      </c>
      <c r="I28" s="35">
        <f t="shared" si="6"/>
        <v>2.2988505747126457E-2</v>
      </c>
      <c r="J28" s="35">
        <f t="shared" si="6"/>
        <v>2.3201856148492412E-3</v>
      </c>
      <c r="K28" s="35">
        <f t="shared" si="6"/>
        <v>0</v>
      </c>
      <c r="L28" s="35">
        <f t="shared" si="6"/>
        <v>0</v>
      </c>
      <c r="M28" s="35"/>
      <c r="N28" s="35">
        <f t="shared" si="6"/>
        <v>2.9761904761905185E-3</v>
      </c>
      <c r="O28" s="35">
        <f t="shared" si="6"/>
        <v>0</v>
      </c>
      <c r="P28" s="35">
        <f t="shared" si="6"/>
        <v>0</v>
      </c>
      <c r="Q28" s="35" t="str">
        <f t="shared" si="6"/>
        <v/>
      </c>
      <c r="R28" s="35">
        <f t="shared" si="6"/>
        <v>0.1</v>
      </c>
      <c r="S28" s="35">
        <f t="shared" si="6"/>
        <v>1.3847080072245636E-2</v>
      </c>
      <c r="T28" s="35" t="str">
        <f t="shared" si="6"/>
        <v/>
      </c>
      <c r="U28" s="35" t="str">
        <f t="shared" si="6"/>
        <v/>
      </c>
      <c r="V28" s="35" t="str">
        <f t="shared" si="6"/>
        <v/>
      </c>
      <c r="W28" s="35">
        <f t="shared" si="6"/>
        <v>7.7519379844961239E-3</v>
      </c>
      <c r="X28" s="35">
        <f t="shared" si="6"/>
        <v>0.11111111111111116</v>
      </c>
      <c r="Y28" s="35" t="str">
        <f t="shared" si="6"/>
        <v/>
      </c>
      <c r="Z28" s="35">
        <f t="shared" si="6"/>
        <v>0</v>
      </c>
      <c r="AA28" s="35" t="str">
        <f t="shared" si="6"/>
        <v/>
      </c>
      <c r="AB28" s="35">
        <f t="shared" si="6"/>
        <v>5.0108932461873638E-2</v>
      </c>
      <c r="AC28" s="35">
        <f t="shared" si="6"/>
        <v>4.3269230769230761E-2</v>
      </c>
      <c r="AD28" s="35">
        <f t="shared" si="6"/>
        <v>5.7851239669421538E-2</v>
      </c>
      <c r="AE28" s="35">
        <f t="shared" si="6"/>
        <v>6.2365591397849432E-2</v>
      </c>
      <c r="AF28" s="35">
        <f t="shared" si="6"/>
        <v>3.4682080924855523E-2</v>
      </c>
      <c r="AG28" s="35">
        <f t="shared" si="6"/>
        <v>0</v>
      </c>
      <c r="AH28" s="35">
        <f t="shared" si="6"/>
        <v>7.6923076923076927E-2</v>
      </c>
      <c r="AI28" s="35">
        <f t="shared" si="6"/>
        <v>4.7619047619047658E-2</v>
      </c>
      <c r="AJ28" s="35" t="str">
        <f t="shared" si="6"/>
        <v/>
      </c>
      <c r="AK28" s="35">
        <f t="shared" si="6"/>
        <v>3.6900369003690037E-2</v>
      </c>
      <c r="AL28" s="35">
        <f t="shared" si="6"/>
        <v>4.7619047619047616E-2</v>
      </c>
      <c r="AM28" s="35">
        <f t="shared" si="6"/>
        <v>4.8780487804878023E-2</v>
      </c>
      <c r="AN28" s="35">
        <f t="shared" si="6"/>
        <v>1.1382113821138212E-2</v>
      </c>
      <c r="AO28" s="35">
        <f t="shared" si="6"/>
        <v>0</v>
      </c>
      <c r="AP28" s="35">
        <f t="shared" si="6"/>
        <v>5.7196731615336234E-2</v>
      </c>
      <c r="AQ28" s="35">
        <f t="shared" si="6"/>
        <v>4.5614035087719322E-2</v>
      </c>
      <c r="AR28" s="35">
        <f t="shared" si="6"/>
        <v>4.7619047619047616E-2</v>
      </c>
      <c r="AS28" s="35">
        <f t="shared" si="6"/>
        <v>0.15384615384615385</v>
      </c>
      <c r="AT28" s="35">
        <f t="shared" si="6"/>
        <v>4.5977011494252824E-2</v>
      </c>
      <c r="AU28" s="35">
        <f t="shared" si="6"/>
        <v>3.5714285714285712E-2</v>
      </c>
      <c r="AV28" s="35" t="str">
        <f t="shared" si="6"/>
        <v/>
      </c>
      <c r="AW28" s="35" t="str">
        <f t="shared" si="6"/>
        <v/>
      </c>
      <c r="AX28" s="35" t="str">
        <f t="shared" si="6"/>
        <v/>
      </c>
      <c r="AY28" s="35" t="str">
        <f t="shared" si="6"/>
        <v/>
      </c>
      <c r="AZ28" s="35">
        <f t="shared" si="6"/>
        <v>6.3829787234042507E-2</v>
      </c>
      <c r="BA28" s="35">
        <f t="shared" si="6"/>
        <v>0</v>
      </c>
      <c r="BB28" s="35">
        <f t="shared" si="6"/>
        <v>4.2553191489361703E-3</v>
      </c>
      <c r="BC28" s="35">
        <f t="shared" si="6"/>
        <v>8.9430894308943132E-2</v>
      </c>
      <c r="BD28" s="35">
        <f t="shared" si="6"/>
        <v>2.94117647058823E-2</v>
      </c>
      <c r="BE28" s="35" t="str">
        <f t="shared" si="6"/>
        <v/>
      </c>
      <c r="BF28" s="35">
        <f t="shared" si="6"/>
        <v>3.1811894882434265E-2</v>
      </c>
      <c r="BG28" s="35">
        <f t="shared" si="6"/>
        <v>0.26315789473684209</v>
      </c>
      <c r="BH28" s="35">
        <f t="shared" si="6"/>
        <v>4.3478260869565181E-2</v>
      </c>
      <c r="BI28" s="35">
        <f t="shared" si="6"/>
        <v>4.277456647398846E-2</v>
      </c>
      <c r="BJ28" s="35">
        <f t="shared" si="6"/>
        <v>0</v>
      </c>
      <c r="BK28" s="35" t="str">
        <f t="shared" si="6"/>
        <v/>
      </c>
      <c r="BL28" s="35">
        <f t="shared" si="6"/>
        <v>4.9645390070921995E-2</v>
      </c>
      <c r="BM28" s="35">
        <f t="shared" si="6"/>
        <v>5.8823529411764761E-2</v>
      </c>
      <c r="BN28" s="35">
        <f t="shared" si="6"/>
        <v>0.20930232558139536</v>
      </c>
      <c r="BO28" s="35">
        <f t="shared" si="6"/>
        <v>2.4691358024691357E-2</v>
      </c>
      <c r="BP28" s="35">
        <f t="shared" si="6"/>
        <v>0</v>
      </c>
      <c r="BQ28" s="35" t="e">
        <f t="shared" si="6"/>
        <v>#DIV/0!</v>
      </c>
      <c r="BR28" s="35">
        <f t="shared" si="6"/>
        <v>3.3670033670033547E-3</v>
      </c>
      <c r="BS28" s="35">
        <f t="shared" ref="BS28:CF28" si="7">IF(ISNUMBER(BS26+BS27),BS27/BS26,"")</f>
        <v>0</v>
      </c>
      <c r="BT28" s="35">
        <f t="shared" si="7"/>
        <v>1.492537313432837E-2</v>
      </c>
      <c r="BU28" s="35" t="str">
        <f t="shared" si="7"/>
        <v/>
      </c>
      <c r="BV28" s="35">
        <f t="shared" si="7"/>
        <v>0</v>
      </c>
      <c r="BW28" s="35">
        <f t="shared" si="7"/>
        <v>0</v>
      </c>
      <c r="BX28" s="35">
        <f t="shared" si="7"/>
        <v>3.4883720930232592E-2</v>
      </c>
      <c r="BY28" s="35">
        <f t="shared" si="7"/>
        <v>5.2631578947368467E-2</v>
      </c>
      <c r="BZ28" s="35">
        <f t="shared" si="7"/>
        <v>0</v>
      </c>
      <c r="CA28" s="35">
        <f t="shared" si="7"/>
        <v>2.0833333333332891E-3</v>
      </c>
      <c r="CB28" s="35">
        <f t="shared" si="7"/>
        <v>0.19999999999999996</v>
      </c>
      <c r="CC28" s="35">
        <f t="shared" si="7"/>
        <v>2.7739251040221329E-3</v>
      </c>
      <c r="CD28" s="35" t="str">
        <f t="shared" si="7"/>
        <v/>
      </c>
      <c r="CE28" s="35">
        <f t="shared" si="7"/>
        <v>0</v>
      </c>
      <c r="CF28" s="35" t="str">
        <f t="shared" si="7"/>
        <v/>
      </c>
    </row>
    <row r="29" spans="1:84" s="15" customFormat="1" ht="13.2">
      <c r="A29" s="2"/>
      <c r="B29" s="3"/>
      <c r="C29" s="3"/>
      <c r="D29" s="3"/>
      <c r="E29" s="2"/>
      <c r="F29" s="43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</row>
    <row r="30" spans="1:84" s="15" customFormat="1" ht="13.2">
      <c r="A30" s="2" t="s">
        <v>132</v>
      </c>
      <c r="B30" s="3" t="s">
        <v>133</v>
      </c>
      <c r="C30" s="3" t="s">
        <v>134</v>
      </c>
      <c r="D30" s="3">
        <v>1</v>
      </c>
      <c r="E30" s="2"/>
      <c r="F30" s="39">
        <v>126</v>
      </c>
      <c r="G30" s="39">
        <v>3.47</v>
      </c>
      <c r="H30" s="39">
        <v>1.92</v>
      </c>
      <c r="I30" s="39">
        <v>1.42</v>
      </c>
      <c r="J30" s="39">
        <v>4.42</v>
      </c>
      <c r="K30" s="39">
        <v>0.05</v>
      </c>
      <c r="L30" s="39">
        <v>0.04</v>
      </c>
      <c r="M30" s="39" t="s">
        <v>94</v>
      </c>
      <c r="N30" s="39">
        <v>40.200000000000003</v>
      </c>
      <c r="O30" s="39">
        <v>0.25</v>
      </c>
      <c r="P30" s="39">
        <v>2</v>
      </c>
      <c r="Q30" s="39">
        <v>68</v>
      </c>
      <c r="R30" s="39" t="s">
        <v>96</v>
      </c>
      <c r="S30" s="39">
        <v>510</v>
      </c>
      <c r="T30" s="39" t="s">
        <v>93</v>
      </c>
      <c r="U30" s="39">
        <v>0.8</v>
      </c>
      <c r="V30" s="39">
        <v>0.3</v>
      </c>
      <c r="W30" s="39">
        <v>193</v>
      </c>
      <c r="X30" s="39">
        <v>3.8</v>
      </c>
      <c r="Y30" s="39">
        <v>48</v>
      </c>
      <c r="Z30" s="39">
        <v>0.6</v>
      </c>
      <c r="AA30" s="39">
        <v>129</v>
      </c>
      <c r="AB30" s="39">
        <v>11.2</v>
      </c>
      <c r="AC30" s="39">
        <v>5.98</v>
      </c>
      <c r="AD30" s="39">
        <v>3.82</v>
      </c>
      <c r="AE30" s="39">
        <v>8.23</v>
      </c>
      <c r="AF30" s="39">
        <v>13.2</v>
      </c>
      <c r="AG30" s="39">
        <v>2</v>
      </c>
      <c r="AH30" s="39">
        <v>7</v>
      </c>
      <c r="AI30" s="39">
        <v>2.11</v>
      </c>
      <c r="AJ30" s="39" t="s">
        <v>95</v>
      </c>
      <c r="AK30" s="39">
        <v>81.5</v>
      </c>
      <c r="AL30" s="39">
        <v>16</v>
      </c>
      <c r="AM30" s="39">
        <v>0.67</v>
      </c>
      <c r="AN30" s="39">
        <v>154</v>
      </c>
      <c r="AO30" s="39">
        <v>65</v>
      </c>
      <c r="AP30" s="39">
        <v>8.8000000000000007</v>
      </c>
      <c r="AQ30" s="39">
        <v>68.900000000000006</v>
      </c>
      <c r="AR30" s="39">
        <v>19</v>
      </c>
      <c r="AS30" s="39">
        <v>205</v>
      </c>
      <c r="AT30" s="39">
        <v>21.4</v>
      </c>
      <c r="AU30" s="39">
        <v>161</v>
      </c>
      <c r="AV30" s="39" t="s">
        <v>97</v>
      </c>
      <c r="AW30" s="39">
        <v>9.1999999999999993</v>
      </c>
      <c r="AX30" s="39" t="s">
        <v>93</v>
      </c>
      <c r="AY30" s="39" t="s">
        <v>93</v>
      </c>
      <c r="AZ30" s="39">
        <v>14.2</v>
      </c>
      <c r="BA30" s="39">
        <v>1</v>
      </c>
      <c r="BB30" s="39">
        <v>245</v>
      </c>
      <c r="BC30" s="39">
        <v>0.6</v>
      </c>
      <c r="BD30" s="39">
        <v>2</v>
      </c>
      <c r="BE30" s="39" t="s">
        <v>98</v>
      </c>
      <c r="BF30" s="39">
        <v>6.7</v>
      </c>
      <c r="BG30" s="39">
        <v>1.7</v>
      </c>
      <c r="BH30" s="39">
        <v>0.85</v>
      </c>
      <c r="BI30" s="39">
        <v>9.43</v>
      </c>
      <c r="BJ30" s="39">
        <v>34</v>
      </c>
      <c r="BK30" s="39">
        <v>9</v>
      </c>
      <c r="BL30" s="39">
        <v>69.5</v>
      </c>
      <c r="BM30" s="39">
        <v>5.2</v>
      </c>
      <c r="BN30" s="39">
        <v>91</v>
      </c>
      <c r="BO30" s="39">
        <v>262</v>
      </c>
      <c r="BP30" s="39">
        <v>1.38</v>
      </c>
      <c r="BQ30" s="39">
        <v>0.03</v>
      </c>
      <c r="BR30" s="39">
        <v>6.58</v>
      </c>
      <c r="BS30" s="39">
        <v>7.0000000000000007E-2</v>
      </c>
      <c r="BT30" s="39">
        <v>2.52</v>
      </c>
      <c r="BU30" s="39" t="s">
        <v>100</v>
      </c>
      <c r="BV30" s="39">
        <v>1.95</v>
      </c>
      <c r="BW30" s="39">
        <v>5.12</v>
      </c>
      <c r="BX30" s="39">
        <v>1.27</v>
      </c>
      <c r="BY30" s="39">
        <v>0.12</v>
      </c>
      <c r="BZ30" s="39">
        <v>0.02</v>
      </c>
      <c r="CA30" s="39">
        <v>0.14000000000000001</v>
      </c>
      <c r="CB30" s="39">
        <v>0.09</v>
      </c>
      <c r="CC30" s="39">
        <v>80.8</v>
      </c>
      <c r="CD30" s="39">
        <v>0.02</v>
      </c>
      <c r="CE30" s="39">
        <v>0.41</v>
      </c>
      <c r="CF30" s="39" t="s">
        <v>100</v>
      </c>
    </row>
    <row r="31" spans="1:84" s="16" customFormat="1" ht="13.2">
      <c r="A31" s="2" t="s">
        <v>127</v>
      </c>
      <c r="B31" s="3" t="s">
        <v>128</v>
      </c>
      <c r="C31" s="3"/>
      <c r="D31" s="3">
        <v>1</v>
      </c>
      <c r="E31" s="2"/>
      <c r="F31" s="39">
        <v>132</v>
      </c>
      <c r="G31" s="39">
        <v>3.46</v>
      </c>
      <c r="H31" s="39">
        <v>1.86</v>
      </c>
      <c r="I31" s="39">
        <v>1.37</v>
      </c>
      <c r="J31" s="39">
        <v>4.37</v>
      </c>
      <c r="K31" s="39">
        <v>0.05</v>
      </c>
      <c r="L31" s="39">
        <v>0.03</v>
      </c>
      <c r="M31" s="39" t="s">
        <v>94</v>
      </c>
      <c r="N31" s="39">
        <v>40.6</v>
      </c>
      <c r="O31" s="39">
        <v>0.25</v>
      </c>
      <c r="P31" s="39">
        <v>2</v>
      </c>
      <c r="Q31" s="39">
        <v>58</v>
      </c>
      <c r="R31" s="39" t="s">
        <v>96</v>
      </c>
      <c r="S31" s="39">
        <v>504</v>
      </c>
      <c r="T31" s="39" t="s">
        <v>93</v>
      </c>
      <c r="U31" s="39">
        <v>0.7</v>
      </c>
      <c r="V31" s="39">
        <v>0.3</v>
      </c>
      <c r="W31" s="39">
        <v>188</v>
      </c>
      <c r="X31" s="39">
        <v>3.9</v>
      </c>
      <c r="Y31" s="39">
        <v>40</v>
      </c>
      <c r="Z31" s="39">
        <v>0.6</v>
      </c>
      <c r="AA31" s="39">
        <v>126</v>
      </c>
      <c r="AB31" s="39">
        <v>10.8</v>
      </c>
      <c r="AC31" s="39">
        <v>5.64</v>
      </c>
      <c r="AD31" s="39">
        <v>3.65</v>
      </c>
      <c r="AE31" s="39">
        <v>7.82</v>
      </c>
      <c r="AF31" s="39">
        <v>12.4</v>
      </c>
      <c r="AG31" s="39">
        <v>2</v>
      </c>
      <c r="AH31" s="39">
        <v>7</v>
      </c>
      <c r="AI31" s="39">
        <v>2.02</v>
      </c>
      <c r="AJ31" s="39" t="s">
        <v>95</v>
      </c>
      <c r="AK31" s="39">
        <v>78.900000000000006</v>
      </c>
      <c r="AL31" s="39">
        <v>16</v>
      </c>
      <c r="AM31" s="39">
        <v>0.69</v>
      </c>
      <c r="AN31" s="39">
        <v>153</v>
      </c>
      <c r="AO31" s="39">
        <v>62</v>
      </c>
      <c r="AP31" s="39">
        <v>9.1999999999999993</v>
      </c>
      <c r="AQ31" s="39">
        <v>67.3</v>
      </c>
      <c r="AR31" s="39">
        <v>18</v>
      </c>
      <c r="AS31" s="39">
        <v>203</v>
      </c>
      <c r="AT31" s="39">
        <v>20.6</v>
      </c>
      <c r="AU31" s="39">
        <v>158</v>
      </c>
      <c r="AV31" s="39" t="s">
        <v>97</v>
      </c>
      <c r="AW31" s="39">
        <v>9.3000000000000007</v>
      </c>
      <c r="AX31" s="39" t="s">
        <v>93</v>
      </c>
      <c r="AY31" s="39" t="s">
        <v>93</v>
      </c>
      <c r="AZ31" s="39">
        <v>13.1</v>
      </c>
      <c r="BA31" s="39">
        <v>1</v>
      </c>
      <c r="BB31" s="39">
        <v>245</v>
      </c>
      <c r="BC31" s="39">
        <v>0.5</v>
      </c>
      <c r="BD31" s="39">
        <v>1.95</v>
      </c>
      <c r="BE31" s="39" t="s">
        <v>98</v>
      </c>
      <c r="BF31" s="39">
        <v>6.6</v>
      </c>
      <c r="BG31" s="39">
        <v>1.7</v>
      </c>
      <c r="BH31" s="39">
        <v>0.77</v>
      </c>
      <c r="BI31" s="39">
        <v>9.4600000000000009</v>
      </c>
      <c r="BJ31" s="39">
        <v>32</v>
      </c>
      <c r="BK31" s="39">
        <v>9</v>
      </c>
      <c r="BL31" s="39">
        <v>72.5</v>
      </c>
      <c r="BM31" s="39">
        <v>5.0999999999999996</v>
      </c>
      <c r="BN31" s="39">
        <v>93</v>
      </c>
      <c r="BO31" s="39">
        <v>252</v>
      </c>
      <c r="BP31" s="39">
        <v>1.39</v>
      </c>
      <c r="BQ31" s="39">
        <v>0.02</v>
      </c>
      <c r="BR31" s="39">
        <v>6.64</v>
      </c>
      <c r="BS31" s="39">
        <v>7.0000000000000007E-2</v>
      </c>
      <c r="BT31" s="39">
        <v>2.54</v>
      </c>
      <c r="BU31" s="39" t="s">
        <v>100</v>
      </c>
      <c r="BV31" s="39">
        <v>1.96</v>
      </c>
      <c r="BW31" s="39">
        <v>5.07</v>
      </c>
      <c r="BX31" s="39">
        <v>1.29</v>
      </c>
      <c r="BY31" s="39">
        <v>0.1</v>
      </c>
      <c r="BZ31" s="39">
        <v>0.02</v>
      </c>
      <c r="CA31" s="39">
        <v>0.11</v>
      </c>
      <c r="CB31" s="39">
        <v>0.09</v>
      </c>
      <c r="CC31" s="39">
        <v>80.099999999999994</v>
      </c>
      <c r="CD31" s="39" t="s">
        <v>100</v>
      </c>
      <c r="CE31" s="39">
        <v>0.41</v>
      </c>
      <c r="CF31" s="39" t="s">
        <v>100</v>
      </c>
    </row>
    <row r="32" spans="1:84" s="15" customFormat="1" ht="13.2">
      <c r="A32" s="2"/>
      <c r="B32" s="3"/>
      <c r="C32" s="3"/>
      <c r="D32" s="3"/>
      <c r="E32" s="45" t="s">
        <v>190</v>
      </c>
      <c r="F32" s="34">
        <f>IF(ISNUMBER(F30+F31),AVERAGE(F30:F31),"")</f>
        <v>129</v>
      </c>
      <c r="G32" s="34">
        <f>IF(ISNUMBER(G30+G31),AVERAGE(G30:G31),"")</f>
        <v>3.4649999999999999</v>
      </c>
      <c r="H32" s="34">
        <f>IF(ISNUMBER(H30+H31),AVERAGE(H30:H31),"")</f>
        <v>1.8900000000000001</v>
      </c>
      <c r="I32" s="34">
        <f>IF(ISNUMBER(I30+I31),AVERAGE(I30:I31),"")</f>
        <v>1.395</v>
      </c>
      <c r="J32" s="34">
        <f>IF(ISNUMBER(J30+J31),AVERAGE(J30:J31),"")</f>
        <v>4.3949999999999996</v>
      </c>
      <c r="K32" s="34">
        <f>IF(ISNUMBER(K30+K31),AVERAGE(K30:K31),"")</f>
        <v>0.05</v>
      </c>
      <c r="L32" s="34">
        <f>IF(ISNUMBER(L30+L31),AVERAGE(L30:L31),"")</f>
        <v>3.5000000000000003E-2</v>
      </c>
      <c r="M32" s="34" t="str">
        <f>IF(ISNUMBER(M30+M31),AVERAGE(M30:M31),"")</f>
        <v/>
      </c>
      <c r="N32" s="34">
        <f>IF(ISNUMBER(N30+N31),AVERAGE(N30:N31),"")</f>
        <v>40.400000000000006</v>
      </c>
      <c r="O32" s="34">
        <f>IF(ISNUMBER(O30+O31),AVERAGE(O30:O31),"")</f>
        <v>0.25</v>
      </c>
      <c r="P32" s="34">
        <f>IF(ISNUMBER(P30+P31),AVERAGE(P30:P31),"")</f>
        <v>2</v>
      </c>
      <c r="Q32" s="34">
        <f>IF(ISNUMBER(Q30+Q31),AVERAGE(Q30:Q31),"")</f>
        <v>63</v>
      </c>
      <c r="R32" s="34" t="str">
        <f>IF(ISNUMBER(R30+R31),AVERAGE(R30:R31),"")</f>
        <v/>
      </c>
      <c r="S32" s="34">
        <f>IF(ISNUMBER(S30+S31),AVERAGE(S30:S31),"")</f>
        <v>507</v>
      </c>
      <c r="T32" s="34" t="str">
        <f>IF(ISNUMBER(T30+T31),AVERAGE(T30:T31),"")</f>
        <v/>
      </c>
      <c r="U32" s="34">
        <f>IF(ISNUMBER(U30+U31),AVERAGE(U30:U31),"")</f>
        <v>0.75</v>
      </c>
      <c r="V32" s="34">
        <f>IF(ISNUMBER(V30+V31),AVERAGE(V30:V31),"")</f>
        <v>0.3</v>
      </c>
      <c r="W32" s="34">
        <f>IF(ISNUMBER(W30+W31),AVERAGE(W30:W31),"")</f>
        <v>190.5</v>
      </c>
      <c r="X32" s="34">
        <f>IF(ISNUMBER(X30+X31),AVERAGE(X30:X31),"")</f>
        <v>3.8499999999999996</v>
      </c>
      <c r="Y32" s="34">
        <f>IF(ISNUMBER(Y30+Y31),AVERAGE(Y30:Y31),"")</f>
        <v>44</v>
      </c>
      <c r="Z32" s="34">
        <f>IF(ISNUMBER(Z30+Z31),AVERAGE(Z30:Z31),"")</f>
        <v>0.6</v>
      </c>
      <c r="AA32" s="34">
        <f>IF(ISNUMBER(AA30+AA31),AVERAGE(AA30:AA31),"")</f>
        <v>127.5</v>
      </c>
      <c r="AB32" s="34">
        <f>IF(ISNUMBER(AB30+AB31),AVERAGE(AB30:AB31),"")</f>
        <v>11</v>
      </c>
      <c r="AC32" s="34">
        <f>IF(ISNUMBER(AC30+AC31),AVERAGE(AC30:AC31),"")</f>
        <v>5.8100000000000005</v>
      </c>
      <c r="AD32" s="34">
        <f>IF(ISNUMBER(AD30+AD31),AVERAGE(AD30:AD31),"")</f>
        <v>3.7349999999999999</v>
      </c>
      <c r="AE32" s="34">
        <f>IF(ISNUMBER(AE30+AE31),AVERAGE(AE30:AE31),"")</f>
        <v>8.0250000000000004</v>
      </c>
      <c r="AF32" s="34">
        <f>IF(ISNUMBER(AF30+AF31),AVERAGE(AF30:AF31),"")</f>
        <v>12.8</v>
      </c>
      <c r="AG32" s="34">
        <f>IF(ISNUMBER(AG30+AG31),AVERAGE(AG30:AG31),"")</f>
        <v>2</v>
      </c>
      <c r="AH32" s="34">
        <f>IF(ISNUMBER(AH30+AH31),AVERAGE(AH30:AH31),"")</f>
        <v>7</v>
      </c>
      <c r="AI32" s="34">
        <f>IF(ISNUMBER(AI30+AI31),AVERAGE(AI30:AI31),"")</f>
        <v>2.0649999999999999</v>
      </c>
      <c r="AJ32" s="34" t="str">
        <f>IF(ISNUMBER(AJ30+AJ31),AVERAGE(AJ30:AJ31),"")</f>
        <v/>
      </c>
      <c r="AK32" s="34">
        <f>IF(ISNUMBER(AK30+AK31),AVERAGE(AK30:AK31),"")</f>
        <v>80.2</v>
      </c>
      <c r="AL32" s="34">
        <f>IF(ISNUMBER(AL30+AL31),AVERAGE(AL30:AL31),"")</f>
        <v>16</v>
      </c>
      <c r="AM32" s="34">
        <f>IF(ISNUMBER(AM30+AM31),AVERAGE(AM30:AM31),"")</f>
        <v>0.67999999999999994</v>
      </c>
      <c r="AN32" s="34">
        <f>IF(ISNUMBER(AN30+AN31),AVERAGE(AN30:AN31),"")</f>
        <v>153.5</v>
      </c>
      <c r="AO32" s="34">
        <f>IF(ISNUMBER(AO30+AO31),AVERAGE(AO30:AO31),"")</f>
        <v>63.5</v>
      </c>
      <c r="AP32" s="34">
        <f>IF(ISNUMBER(AP30+AP31),AVERAGE(AP30:AP31),"")</f>
        <v>9</v>
      </c>
      <c r="AQ32" s="34">
        <f>IF(ISNUMBER(AQ30+AQ31),AVERAGE(AQ30:AQ31),"")</f>
        <v>68.099999999999994</v>
      </c>
      <c r="AR32" s="34">
        <f>IF(ISNUMBER(AR30+AR31),AVERAGE(AR30:AR31),"")</f>
        <v>18.5</v>
      </c>
      <c r="AS32" s="34">
        <f>IF(ISNUMBER(AS30+AS31),AVERAGE(AS30:AS31),"")</f>
        <v>204</v>
      </c>
      <c r="AT32" s="34">
        <f>IF(ISNUMBER(AT30+AT31),AVERAGE(AT30:AT31),"")</f>
        <v>21</v>
      </c>
      <c r="AU32" s="34">
        <f>IF(ISNUMBER(AU30+AU31),AVERAGE(AU30:AU31),"")</f>
        <v>159.5</v>
      </c>
      <c r="AV32" s="34" t="str">
        <f>IF(ISNUMBER(AV30+AV31),AVERAGE(AV30:AV31),"")</f>
        <v/>
      </c>
      <c r="AW32" s="34">
        <f>IF(ISNUMBER(AW30+AW31),AVERAGE(AW30:AW31),"")</f>
        <v>9.25</v>
      </c>
      <c r="AX32" s="34" t="str">
        <f>IF(ISNUMBER(AX30+AX31),AVERAGE(AX30:AX31),"")</f>
        <v/>
      </c>
      <c r="AY32" s="34" t="str">
        <f>IF(ISNUMBER(AY30+AY31),AVERAGE(AY30:AY31),"")</f>
        <v/>
      </c>
      <c r="AZ32" s="34">
        <f>IF(ISNUMBER(AZ30+AZ31),AVERAGE(AZ30:AZ31),"")</f>
        <v>13.649999999999999</v>
      </c>
      <c r="BA32" s="34">
        <f>IF(ISNUMBER(BA30+BA31),AVERAGE(BA30:BA31),"")</f>
        <v>1</v>
      </c>
      <c r="BB32" s="34">
        <f>IF(ISNUMBER(BB30+BB31),AVERAGE(BB30:BB31),"")</f>
        <v>245</v>
      </c>
      <c r="BC32" s="34">
        <f>IF(ISNUMBER(BC30+BC31),AVERAGE(BC30:BC31),"")</f>
        <v>0.55000000000000004</v>
      </c>
      <c r="BD32" s="34">
        <f>IF(ISNUMBER(BD30+BD31),AVERAGE(BD30:BD31),"")</f>
        <v>1.9750000000000001</v>
      </c>
      <c r="BE32" s="34" t="str">
        <f>IF(ISNUMBER(BE30+BE31),AVERAGE(BE30:BE31),"")</f>
        <v/>
      </c>
      <c r="BF32" s="34">
        <f>IF(ISNUMBER(BF30+BF31),AVERAGE(BF30:BF31),"")</f>
        <v>6.65</v>
      </c>
      <c r="BG32" s="34">
        <f>IF(ISNUMBER(BG30+BG31),AVERAGE(BG30:BG31),"")</f>
        <v>1.7</v>
      </c>
      <c r="BH32" s="34">
        <f>IF(ISNUMBER(BH30+BH31),AVERAGE(BH30:BH31),"")</f>
        <v>0.81</v>
      </c>
      <c r="BI32" s="34">
        <f>IF(ISNUMBER(BI30+BI31),AVERAGE(BI30:BI31),"")</f>
        <v>9.4450000000000003</v>
      </c>
      <c r="BJ32" s="34">
        <f>IF(ISNUMBER(BJ30+BJ31),AVERAGE(BJ30:BJ31),"")</f>
        <v>33</v>
      </c>
      <c r="BK32" s="34">
        <f>IF(ISNUMBER(BK30+BK31),AVERAGE(BK30:BK31),"")</f>
        <v>9</v>
      </c>
      <c r="BL32" s="34">
        <f>IF(ISNUMBER(BL30+BL31),AVERAGE(BL30:BL31),"")</f>
        <v>71</v>
      </c>
      <c r="BM32" s="34">
        <f>IF(ISNUMBER(BM30+BM31),AVERAGE(BM30:BM31),"")</f>
        <v>5.15</v>
      </c>
      <c r="BN32" s="34">
        <f>IF(ISNUMBER(BN30+BN31),AVERAGE(BN30:BN31),"")</f>
        <v>92</v>
      </c>
      <c r="BO32" s="34">
        <f>IF(ISNUMBER(BO30+BO31),AVERAGE(BO30:BO31),"")</f>
        <v>257</v>
      </c>
      <c r="BP32" s="34">
        <f>IF(ISNUMBER(BP30+BP31),AVERAGE(BP30:BP31),"")</f>
        <v>1.3849999999999998</v>
      </c>
      <c r="BQ32" s="34">
        <f>IF(ISNUMBER(BQ30+BQ31),AVERAGE(BQ30:BQ31),"")</f>
        <v>2.5000000000000001E-2</v>
      </c>
      <c r="BR32" s="34">
        <f>IF(ISNUMBER(BR30+BR31),AVERAGE(BR30:BR31),"")</f>
        <v>6.6099999999999994</v>
      </c>
      <c r="BS32" s="34">
        <f>IF(ISNUMBER(BS30+BS31),AVERAGE(BS30:BS31),"")</f>
        <v>7.0000000000000007E-2</v>
      </c>
      <c r="BT32" s="34">
        <f>IF(ISNUMBER(BT30+BT31),AVERAGE(BT30:BT31),"")</f>
        <v>2.5300000000000002</v>
      </c>
      <c r="BU32" s="34" t="str">
        <f>IF(ISNUMBER(BU30+BU31),AVERAGE(BU30:BU31),"")</f>
        <v/>
      </c>
      <c r="BV32" s="34">
        <f>IF(ISNUMBER(BV30+BV31),AVERAGE(BV30:BV31),"")</f>
        <v>1.9550000000000001</v>
      </c>
      <c r="BW32" s="34">
        <f>IF(ISNUMBER(BW30+BW31),AVERAGE(BW30:BW31),"")</f>
        <v>5.0950000000000006</v>
      </c>
      <c r="BX32" s="34">
        <f>IF(ISNUMBER(BX30+BX31),AVERAGE(BX30:BX31),"")</f>
        <v>1.28</v>
      </c>
      <c r="BY32" s="34">
        <f>IF(ISNUMBER(BY30+BY31),AVERAGE(BY30:BY31),"")</f>
        <v>0.11</v>
      </c>
      <c r="BZ32" s="34">
        <f>IF(ISNUMBER(BZ30+BZ31),AVERAGE(BZ30:BZ31),"")</f>
        <v>0.02</v>
      </c>
      <c r="CA32" s="34">
        <f>IF(ISNUMBER(CA30+CA31),AVERAGE(CA30:CA31),"")</f>
        <v>0.125</v>
      </c>
      <c r="CB32" s="34">
        <f>IF(ISNUMBER(CB30+CB31),AVERAGE(CB30:CB31),"")</f>
        <v>0.09</v>
      </c>
      <c r="CC32" s="34">
        <f>IF(ISNUMBER(CC30+CC31),AVERAGE(CC30:CC31),"")</f>
        <v>80.449999999999989</v>
      </c>
      <c r="CD32" s="34" t="str">
        <f>IF(ISNUMBER(CD30+CD31),AVERAGE(CD30:CD31),"")</f>
        <v/>
      </c>
      <c r="CE32" s="34">
        <f>IF(ISNUMBER(CE30+CE31),AVERAGE(CE30:CE31),"")</f>
        <v>0.41</v>
      </c>
      <c r="CF32" s="34" t="str">
        <f>IF(ISNUMBER(CF30+CF31),AVERAGE(CF30:CF31),"")</f>
        <v/>
      </c>
    </row>
    <row r="33" spans="1:84" s="15" customFormat="1" ht="13.2">
      <c r="A33" s="2"/>
      <c r="B33" s="3"/>
      <c r="C33" s="3"/>
      <c r="D33" s="3"/>
      <c r="E33" s="45" t="s">
        <v>191</v>
      </c>
      <c r="F33" s="34">
        <f>IF(ISNUMBER(F30+F31),_xlfn.STDEV.P(F30:F31),"")</f>
        <v>3</v>
      </c>
      <c r="G33" s="34">
        <f>IF(ISNUMBER(G30+G31),_xlfn.STDEV.P(G30:G31),"")</f>
        <v>5.0000000000001155E-3</v>
      </c>
      <c r="H33" s="34">
        <f>IF(ISNUMBER(H30+H31),_xlfn.STDEV.P(H30:H31),"")</f>
        <v>2.9999999999999916E-2</v>
      </c>
      <c r="I33" s="34">
        <f>IF(ISNUMBER(I30+I31),_xlfn.STDEV.P(I30:I31),"")</f>
        <v>2.4999999999999911E-2</v>
      </c>
      <c r="J33" s="34">
        <f>IF(ISNUMBER(J30+J31),_xlfn.STDEV.P(J30:J31),"")</f>
        <v>2.4999999999999911E-2</v>
      </c>
      <c r="K33" s="34">
        <f>IF(ISNUMBER(K30+K31),_xlfn.STDEV.P(K30:K31),"")</f>
        <v>0</v>
      </c>
      <c r="L33" s="34">
        <f>IF(ISNUMBER(L30+L31),_xlfn.STDEV.P(L30:L31),"")</f>
        <v>5.000000000000001E-3</v>
      </c>
      <c r="M33" s="34" t="str">
        <f>IF(ISNUMBER(M30+M31),_xlfn.STDEV.P(M30:M31),"")</f>
        <v/>
      </c>
      <c r="N33" s="34">
        <f>IF(ISNUMBER(N30+N31),_xlfn.STDEV.P(N30:N31),"")</f>
        <v>0.19999999999999929</v>
      </c>
      <c r="O33" s="34">
        <f>IF(ISNUMBER(O30+O31),_xlfn.STDEV.P(O30:O31),"")</f>
        <v>0</v>
      </c>
      <c r="P33" s="34">
        <f>IF(ISNUMBER(P30+P31),_xlfn.STDEV.P(P30:P31),"")</f>
        <v>0</v>
      </c>
      <c r="Q33" s="34">
        <f>IF(ISNUMBER(Q30+Q31),_xlfn.STDEV.P(Q30:Q31),"")</f>
        <v>5</v>
      </c>
      <c r="R33" s="34" t="str">
        <f>IF(ISNUMBER(R30+R31),_xlfn.STDEV.P(R30:R31),"")</f>
        <v/>
      </c>
      <c r="S33" s="34">
        <f>IF(ISNUMBER(S30+S31),_xlfn.STDEV.P(S30:S31),"")</f>
        <v>3</v>
      </c>
      <c r="T33" s="34" t="str">
        <f>IF(ISNUMBER(T30+T31),_xlfn.STDEV.P(T30:T31),"")</f>
        <v/>
      </c>
      <c r="U33" s="34">
        <f>IF(ISNUMBER(U30+U31),_xlfn.STDEV.P(U30:U31),"")</f>
        <v>5.0000000000000044E-2</v>
      </c>
      <c r="V33" s="34">
        <f>IF(ISNUMBER(V30+V31),_xlfn.STDEV.P(V30:V31),"")</f>
        <v>0</v>
      </c>
      <c r="W33" s="34">
        <f>IF(ISNUMBER(W30+W31),_xlfn.STDEV.P(W30:W31),"")</f>
        <v>2.5</v>
      </c>
      <c r="X33" s="34">
        <f>IF(ISNUMBER(X30+X31),_xlfn.STDEV.P(X30:X31),"")</f>
        <v>5.0000000000000044E-2</v>
      </c>
      <c r="Y33" s="34">
        <f>IF(ISNUMBER(Y30+Y31),_xlfn.STDEV.P(Y30:Y31),"")</f>
        <v>4</v>
      </c>
      <c r="Z33" s="34">
        <f>IF(ISNUMBER(Z30+Z31),_xlfn.STDEV.P(Z30:Z31),"")</f>
        <v>0</v>
      </c>
      <c r="AA33" s="34">
        <f>IF(ISNUMBER(AA30+AA31),_xlfn.STDEV.P(AA30:AA31),"")</f>
        <v>1.5</v>
      </c>
      <c r="AB33" s="34">
        <f>IF(ISNUMBER(AB30+AB31),_xlfn.STDEV.P(AB30:AB31),"")</f>
        <v>0.19999999999999929</v>
      </c>
      <c r="AC33" s="34">
        <f>IF(ISNUMBER(AC30+AC31),_xlfn.STDEV.P(AC30:AC31),"")</f>
        <v>0.17000000000000037</v>
      </c>
      <c r="AD33" s="34">
        <f>IF(ISNUMBER(AD30+AD31),_xlfn.STDEV.P(AD30:AD31),"")</f>
        <v>8.4999999999999964E-2</v>
      </c>
      <c r="AE33" s="34">
        <f>IF(ISNUMBER(AE30+AE31),_xlfn.STDEV.P(AE30:AE31),"")</f>
        <v>0.20500000000000007</v>
      </c>
      <c r="AF33" s="34">
        <f>IF(ISNUMBER(AF30+AF31),_xlfn.STDEV.P(AF30:AF31),"")</f>
        <v>0.39999999999999947</v>
      </c>
      <c r="AG33" s="34">
        <f>IF(ISNUMBER(AG30+AG31),_xlfn.STDEV.P(AG30:AG31),"")</f>
        <v>0</v>
      </c>
      <c r="AH33" s="34">
        <f>IF(ISNUMBER(AH30+AH31),_xlfn.STDEV.P(AH30:AH31),"")</f>
        <v>0</v>
      </c>
      <c r="AI33" s="34">
        <f>IF(ISNUMBER(AI30+AI31),_xlfn.STDEV.P(AI30:AI31),"")</f>
        <v>4.4999999999999929E-2</v>
      </c>
      <c r="AJ33" s="34" t="str">
        <f>IF(ISNUMBER(AJ30+AJ31),_xlfn.STDEV.P(AJ30:AJ31),"")</f>
        <v/>
      </c>
      <c r="AK33" s="34">
        <f>IF(ISNUMBER(AK30+AK31),_xlfn.STDEV.P(AK30:AK31),"")</f>
        <v>1.2999999999999972</v>
      </c>
      <c r="AL33" s="34">
        <f>IF(ISNUMBER(AL30+AL31),_xlfn.STDEV.P(AL30:AL31),"")</f>
        <v>0</v>
      </c>
      <c r="AM33" s="34">
        <f>IF(ISNUMBER(AM30+AM31),_xlfn.STDEV.P(AM30:AM31),"")</f>
        <v>9.9999999999999534E-3</v>
      </c>
      <c r="AN33" s="34">
        <f>IF(ISNUMBER(AN30+AN31),_xlfn.STDEV.P(AN30:AN31),"")</f>
        <v>0.5</v>
      </c>
      <c r="AO33" s="34">
        <f>IF(ISNUMBER(AO30+AO31),_xlfn.STDEV.P(AO30:AO31),"")</f>
        <v>1.5</v>
      </c>
      <c r="AP33" s="34">
        <f>IF(ISNUMBER(AP30+AP31),_xlfn.STDEV.P(AP30:AP31),"")</f>
        <v>0.19999999999999929</v>
      </c>
      <c r="AQ33" s="34">
        <f>IF(ISNUMBER(AQ30+AQ31),_xlfn.STDEV.P(AQ30:AQ31),"")</f>
        <v>0.80000000000000426</v>
      </c>
      <c r="AR33" s="34">
        <f>IF(ISNUMBER(AR30+AR31),_xlfn.STDEV.P(AR30:AR31),"")</f>
        <v>0.5</v>
      </c>
      <c r="AS33" s="34">
        <f>IF(ISNUMBER(AS30+AS31),_xlfn.STDEV.P(AS30:AS31),"")</f>
        <v>1</v>
      </c>
      <c r="AT33" s="34">
        <f>IF(ISNUMBER(AT30+AT31),_xlfn.STDEV.P(AT30:AT31),"")</f>
        <v>0.39999999999999858</v>
      </c>
      <c r="AU33" s="34">
        <f>IF(ISNUMBER(AU30+AU31),_xlfn.STDEV.P(AU30:AU31),"")</f>
        <v>1.5</v>
      </c>
      <c r="AV33" s="34" t="str">
        <f>IF(ISNUMBER(AV30+AV31),_xlfn.STDEV.P(AV30:AV31),"")</f>
        <v/>
      </c>
      <c r="AW33" s="34">
        <f>IF(ISNUMBER(AW30+AW31),_xlfn.STDEV.P(AW30:AW31),"")</f>
        <v>5.0000000000000711E-2</v>
      </c>
      <c r="AX33" s="34" t="str">
        <f>IF(ISNUMBER(AX30+AX31),_xlfn.STDEV.P(AX30:AX31),"")</f>
        <v/>
      </c>
      <c r="AY33" s="34" t="str">
        <f>IF(ISNUMBER(AY30+AY31),_xlfn.STDEV.P(AY30:AY31),"")</f>
        <v/>
      </c>
      <c r="AZ33" s="34">
        <f>IF(ISNUMBER(AZ30+AZ31),_xlfn.STDEV.P(AZ30:AZ31),"")</f>
        <v>0.54999999999999982</v>
      </c>
      <c r="BA33" s="34">
        <f>IF(ISNUMBER(BA30+BA31),_xlfn.STDEV.P(BA30:BA31),"")</f>
        <v>0</v>
      </c>
      <c r="BB33" s="34">
        <f>IF(ISNUMBER(BB30+BB31),_xlfn.STDEV.P(BB30:BB31),"")</f>
        <v>0</v>
      </c>
      <c r="BC33" s="34">
        <f>IF(ISNUMBER(BC30+BC31),_xlfn.STDEV.P(BC30:BC31),"")</f>
        <v>4.9999999999999989E-2</v>
      </c>
      <c r="BD33" s="34">
        <f>IF(ISNUMBER(BD30+BD31),_xlfn.STDEV.P(BD30:BD31),"")</f>
        <v>2.5000000000000022E-2</v>
      </c>
      <c r="BE33" s="34" t="str">
        <f>IF(ISNUMBER(BE30+BE31),_xlfn.STDEV.P(BE30:BE31),"")</f>
        <v/>
      </c>
      <c r="BF33" s="34">
        <f>IF(ISNUMBER(BF30+BF31),_xlfn.STDEV.P(BF30:BF31),"")</f>
        <v>5.0000000000000266E-2</v>
      </c>
      <c r="BG33" s="34">
        <f>IF(ISNUMBER(BG30+BG31),_xlfn.STDEV.P(BG30:BG31),"")</f>
        <v>0</v>
      </c>
      <c r="BH33" s="34">
        <f>IF(ISNUMBER(BH30+BH31),_xlfn.STDEV.P(BH30:BH31),"")</f>
        <v>3.999999999999998E-2</v>
      </c>
      <c r="BI33" s="34">
        <f>IF(ISNUMBER(BI30+BI31),_xlfn.STDEV.P(BI30:BI31),"")</f>
        <v>1.5000000000000568E-2</v>
      </c>
      <c r="BJ33" s="34">
        <f>IF(ISNUMBER(BJ30+BJ31),_xlfn.STDEV.P(BJ30:BJ31),"")</f>
        <v>1</v>
      </c>
      <c r="BK33" s="34">
        <f>IF(ISNUMBER(BK30+BK31),_xlfn.STDEV.P(BK30:BK31),"")</f>
        <v>0</v>
      </c>
      <c r="BL33" s="34">
        <f>IF(ISNUMBER(BL30+BL31),_xlfn.STDEV.P(BL30:BL31),"")</f>
        <v>1.5</v>
      </c>
      <c r="BM33" s="34">
        <f>IF(ISNUMBER(BM30+BM31),_xlfn.STDEV.P(BM30:BM31),"")</f>
        <v>5.0000000000000266E-2</v>
      </c>
      <c r="BN33" s="34">
        <f>IF(ISNUMBER(BN30+BN31),_xlfn.STDEV.P(BN30:BN31),"")</f>
        <v>1</v>
      </c>
      <c r="BO33" s="34">
        <f>IF(ISNUMBER(BO30+BO31),_xlfn.STDEV.P(BO30:BO31),"")</f>
        <v>5</v>
      </c>
      <c r="BP33" s="34">
        <f>IF(ISNUMBER(BP30+BP31),_xlfn.STDEV.P(BP30:BP31),"")</f>
        <v>5.0000000000000044E-3</v>
      </c>
      <c r="BQ33" s="34">
        <f>IF(ISNUMBER(BQ30+BQ31),_xlfn.STDEV.P(BQ30:BQ31),"")</f>
        <v>4.9999999999999992E-3</v>
      </c>
      <c r="BR33" s="34">
        <f>IF(ISNUMBER(BR30+BR31),_xlfn.STDEV.P(BR30:BR31),"")</f>
        <v>2.9999999999999805E-2</v>
      </c>
      <c r="BS33" s="34">
        <f>IF(ISNUMBER(BS30+BS31),_xlfn.STDEV.P(BS30:BS31),"")</f>
        <v>0</v>
      </c>
      <c r="BT33" s="34">
        <f>IF(ISNUMBER(BT30+BT31),_xlfn.STDEV.P(BT30:BT31),"")</f>
        <v>1.0000000000000009E-2</v>
      </c>
      <c r="BU33" s="34" t="str">
        <f>IF(ISNUMBER(BU30+BU31),_xlfn.STDEV.P(BU30:BU31),"")</f>
        <v/>
      </c>
      <c r="BV33" s="34">
        <f>IF(ISNUMBER(BV30+BV31),_xlfn.STDEV.P(BV30:BV31),"")</f>
        <v>5.0000000000000044E-3</v>
      </c>
      <c r="BW33" s="34">
        <f>IF(ISNUMBER(BW30+BW31),_xlfn.STDEV.P(BW30:BW31),"")</f>
        <v>2.4999999999999911E-2</v>
      </c>
      <c r="BX33" s="34">
        <f>IF(ISNUMBER(BX30+BX31),_xlfn.STDEV.P(BX30:BX31),"")</f>
        <v>1.0000000000000009E-2</v>
      </c>
      <c r="BY33" s="34">
        <f>IF(ISNUMBER(BY30+BY31),_xlfn.STDEV.P(BY30:BY31),"")</f>
        <v>9.999999999999995E-3</v>
      </c>
      <c r="BZ33" s="34">
        <f>IF(ISNUMBER(BZ30+BZ31),_xlfn.STDEV.P(BZ30:BZ31),"")</f>
        <v>0</v>
      </c>
      <c r="CA33" s="34">
        <f>IF(ISNUMBER(CA30+CA31),_xlfn.STDEV.P(CA30:CA31),"")</f>
        <v>1.5000000000000098E-2</v>
      </c>
      <c r="CB33" s="34">
        <f>IF(ISNUMBER(CB30+CB31),_xlfn.STDEV.P(CB30:CB31),"")</f>
        <v>0</v>
      </c>
      <c r="CC33" s="34">
        <f>IF(ISNUMBER(CC30+CC31),_xlfn.STDEV.P(CC30:CC31),"")</f>
        <v>0.35000000000000142</v>
      </c>
      <c r="CD33" s="34" t="str">
        <f>IF(ISNUMBER(CD30+CD31),_xlfn.STDEV.P(CD30:CD31),"")</f>
        <v/>
      </c>
      <c r="CE33" s="34">
        <f>IF(ISNUMBER(CE30+CE31),_xlfn.STDEV.P(CE30:CE31),"")</f>
        <v>0</v>
      </c>
      <c r="CF33" s="34" t="str">
        <f>IF(ISNUMBER(CF30+CF31),_xlfn.STDEV.P(CF30:CF31),"")</f>
        <v/>
      </c>
    </row>
    <row r="34" spans="1:84" s="15" customFormat="1" ht="13.2">
      <c r="A34" s="2"/>
      <c r="B34" s="3"/>
      <c r="C34" s="3"/>
      <c r="D34" s="3"/>
      <c r="E34" s="45" t="s">
        <v>192</v>
      </c>
      <c r="F34" s="35">
        <f>IF(ISNUMBER(F32+F33),F33/F32,"")</f>
        <v>2.3255813953488372E-2</v>
      </c>
      <c r="G34" s="35">
        <f t="shared" ref="G34:BR34" si="8">IF(ISNUMBER(G32+G33),G33/G32,"")</f>
        <v>1.4430014430014764E-3</v>
      </c>
      <c r="H34" s="35">
        <f t="shared" si="8"/>
        <v>1.5873015873015827E-2</v>
      </c>
      <c r="I34" s="35">
        <f t="shared" si="8"/>
        <v>1.7921146953404955E-2</v>
      </c>
      <c r="J34" s="35">
        <f t="shared" si="8"/>
        <v>5.6882821387940641E-3</v>
      </c>
      <c r="K34" s="35">
        <f t="shared" si="8"/>
        <v>0</v>
      </c>
      <c r="L34" s="35">
        <f t="shared" si="8"/>
        <v>0.14285714285714288</v>
      </c>
      <c r="M34" s="35" t="str">
        <f t="shared" si="8"/>
        <v/>
      </c>
      <c r="N34" s="35">
        <f t="shared" si="8"/>
        <v>4.9504950495049323E-3</v>
      </c>
      <c r="O34" s="35">
        <f t="shared" si="8"/>
        <v>0</v>
      </c>
      <c r="P34" s="35">
        <f t="shared" si="8"/>
        <v>0</v>
      </c>
      <c r="Q34" s="35">
        <f t="shared" si="8"/>
        <v>7.9365079365079361E-2</v>
      </c>
      <c r="R34" s="35" t="str">
        <f t="shared" si="8"/>
        <v/>
      </c>
      <c r="S34" s="35">
        <f t="shared" si="8"/>
        <v>5.9171597633136093E-3</v>
      </c>
      <c r="T34" s="35" t="str">
        <f t="shared" si="8"/>
        <v/>
      </c>
      <c r="U34" s="35">
        <f t="shared" si="8"/>
        <v>6.6666666666666721E-2</v>
      </c>
      <c r="V34" s="35">
        <f t="shared" si="8"/>
        <v>0</v>
      </c>
      <c r="W34" s="35">
        <f t="shared" si="8"/>
        <v>1.3123359580052493E-2</v>
      </c>
      <c r="X34" s="35">
        <f t="shared" si="8"/>
        <v>1.2987012987013E-2</v>
      </c>
      <c r="Y34" s="35">
        <f t="shared" si="8"/>
        <v>9.0909090909090912E-2</v>
      </c>
      <c r="Z34" s="35">
        <f t="shared" si="8"/>
        <v>0</v>
      </c>
      <c r="AA34" s="35">
        <f t="shared" si="8"/>
        <v>1.1764705882352941E-2</v>
      </c>
      <c r="AB34" s="35">
        <f t="shared" si="8"/>
        <v>1.8181818181818118E-2</v>
      </c>
      <c r="AC34" s="35">
        <f t="shared" si="8"/>
        <v>2.9259896729776309E-2</v>
      </c>
      <c r="AD34" s="35">
        <f t="shared" si="8"/>
        <v>2.2757697456492629E-2</v>
      </c>
      <c r="AE34" s="35">
        <f t="shared" si="8"/>
        <v>2.5545171339563872E-2</v>
      </c>
      <c r="AF34" s="35">
        <f t="shared" si="8"/>
        <v>3.1249999999999958E-2</v>
      </c>
      <c r="AG34" s="35">
        <f t="shared" si="8"/>
        <v>0</v>
      </c>
      <c r="AH34" s="35">
        <f t="shared" si="8"/>
        <v>0</v>
      </c>
      <c r="AI34" s="35">
        <f t="shared" si="8"/>
        <v>2.1791767554479386E-2</v>
      </c>
      <c r="AJ34" s="35" t="str">
        <f t="shared" si="8"/>
        <v/>
      </c>
      <c r="AK34" s="35">
        <f t="shared" si="8"/>
        <v>1.6209476309226898E-2</v>
      </c>
      <c r="AL34" s="35">
        <f t="shared" si="8"/>
        <v>0</v>
      </c>
      <c r="AM34" s="35">
        <f t="shared" si="8"/>
        <v>1.4705882352941109E-2</v>
      </c>
      <c r="AN34" s="35">
        <f t="shared" si="8"/>
        <v>3.2573289902280132E-3</v>
      </c>
      <c r="AO34" s="35">
        <f t="shared" si="8"/>
        <v>2.3622047244094488E-2</v>
      </c>
      <c r="AP34" s="35">
        <f t="shared" si="8"/>
        <v>2.2222222222222143E-2</v>
      </c>
      <c r="AQ34" s="35">
        <f t="shared" si="8"/>
        <v>1.1747430249632956E-2</v>
      </c>
      <c r="AR34" s="35">
        <f t="shared" si="8"/>
        <v>2.7027027027027029E-2</v>
      </c>
      <c r="AS34" s="35">
        <f t="shared" si="8"/>
        <v>4.9019607843137254E-3</v>
      </c>
      <c r="AT34" s="35">
        <f t="shared" si="8"/>
        <v>1.904761904761898E-2</v>
      </c>
      <c r="AU34" s="35">
        <f t="shared" si="8"/>
        <v>9.4043887147335428E-3</v>
      </c>
      <c r="AV34" s="35" t="str">
        <f t="shared" si="8"/>
        <v/>
      </c>
      <c r="AW34" s="35">
        <f t="shared" si="8"/>
        <v>5.405405405405482E-3</v>
      </c>
      <c r="AX34" s="35" t="str">
        <f t="shared" si="8"/>
        <v/>
      </c>
      <c r="AY34" s="35" t="str">
        <f t="shared" si="8"/>
        <v/>
      </c>
      <c r="AZ34" s="35">
        <f t="shared" si="8"/>
        <v>4.0293040293040282E-2</v>
      </c>
      <c r="BA34" s="35">
        <f t="shared" si="8"/>
        <v>0</v>
      </c>
      <c r="BB34" s="35">
        <f t="shared" si="8"/>
        <v>0</v>
      </c>
      <c r="BC34" s="35">
        <f t="shared" si="8"/>
        <v>9.0909090909090884E-2</v>
      </c>
      <c r="BD34" s="35">
        <f t="shared" si="8"/>
        <v>1.2658227848101276E-2</v>
      </c>
      <c r="BE34" s="35" t="str">
        <f t="shared" si="8"/>
        <v/>
      </c>
      <c r="BF34" s="35">
        <f t="shared" si="8"/>
        <v>7.5187969924812425E-3</v>
      </c>
      <c r="BG34" s="35">
        <f t="shared" si="8"/>
        <v>0</v>
      </c>
      <c r="BH34" s="35">
        <f t="shared" si="8"/>
        <v>4.9382716049382686E-2</v>
      </c>
      <c r="BI34" s="35">
        <f t="shared" si="8"/>
        <v>1.5881418740074714E-3</v>
      </c>
      <c r="BJ34" s="35">
        <f t="shared" si="8"/>
        <v>3.0303030303030304E-2</v>
      </c>
      <c r="BK34" s="35">
        <f t="shared" si="8"/>
        <v>0</v>
      </c>
      <c r="BL34" s="35">
        <f t="shared" si="8"/>
        <v>2.1126760563380281E-2</v>
      </c>
      <c r="BM34" s="35">
        <f t="shared" si="8"/>
        <v>9.7087378640777211E-3</v>
      </c>
      <c r="BN34" s="35">
        <f t="shared" si="8"/>
        <v>1.0869565217391304E-2</v>
      </c>
      <c r="BO34" s="35">
        <f t="shared" si="8"/>
        <v>1.9455252918287938E-2</v>
      </c>
      <c r="BP34" s="35">
        <f t="shared" si="8"/>
        <v>3.6101083032491011E-3</v>
      </c>
      <c r="BQ34" s="35">
        <f t="shared" si="8"/>
        <v>0.19999999999999996</v>
      </c>
      <c r="BR34" s="35">
        <f t="shared" si="8"/>
        <v>4.538577912254131E-3</v>
      </c>
      <c r="BS34" s="35">
        <f t="shared" ref="BS34:CF34" si="9">IF(ISNUMBER(BS32+BS33),BS33/BS32,"")</f>
        <v>0</v>
      </c>
      <c r="BT34" s="35">
        <f t="shared" si="9"/>
        <v>3.9525691699604775E-3</v>
      </c>
      <c r="BU34" s="35" t="str">
        <f t="shared" si="9"/>
        <v/>
      </c>
      <c r="BV34" s="35">
        <f t="shared" si="9"/>
        <v>2.5575447570332505E-3</v>
      </c>
      <c r="BW34" s="35">
        <f t="shared" si="9"/>
        <v>4.9067713444553305E-3</v>
      </c>
      <c r="BX34" s="35">
        <f t="shared" si="9"/>
        <v>7.8125000000000069E-3</v>
      </c>
      <c r="BY34" s="35">
        <f t="shared" si="9"/>
        <v>9.090909090909087E-2</v>
      </c>
      <c r="BZ34" s="35">
        <f t="shared" si="9"/>
        <v>0</v>
      </c>
      <c r="CA34" s="35">
        <f t="shared" si="9"/>
        <v>0.12000000000000079</v>
      </c>
      <c r="CB34" s="35">
        <f t="shared" si="9"/>
        <v>0</v>
      </c>
      <c r="CC34" s="35">
        <f t="shared" si="9"/>
        <v>4.3505282784338283E-3</v>
      </c>
      <c r="CD34" s="35" t="str">
        <f t="shared" si="9"/>
        <v/>
      </c>
      <c r="CE34" s="35">
        <f t="shared" si="9"/>
        <v>0</v>
      </c>
      <c r="CF34" s="35" t="str">
        <f t="shared" si="9"/>
        <v/>
      </c>
    </row>
    <row r="35" spans="1:84" s="15" customFormat="1" ht="13.2">
      <c r="A35" s="2"/>
      <c r="B35" s="3"/>
      <c r="C35" s="3"/>
      <c r="D35" s="3"/>
      <c r="E35" s="2"/>
      <c r="F35" s="43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</row>
    <row r="36" spans="1:84" s="16" customFormat="1" ht="13.2">
      <c r="A36" s="2" t="s">
        <v>125</v>
      </c>
      <c r="B36" s="3" t="s">
        <v>126</v>
      </c>
      <c r="C36" s="3"/>
      <c r="D36" s="3">
        <v>1</v>
      </c>
      <c r="E36" s="2"/>
      <c r="F36" s="39">
        <v>13</v>
      </c>
      <c r="G36" s="39">
        <v>9.75</v>
      </c>
      <c r="H36" s="39">
        <v>0.14000000000000001</v>
      </c>
      <c r="I36" s="39">
        <v>1.61</v>
      </c>
      <c r="J36" s="39">
        <v>4.75</v>
      </c>
      <c r="K36" s="39">
        <v>0.02</v>
      </c>
      <c r="L36" s="39">
        <v>0.03</v>
      </c>
      <c r="M36" s="39" t="s">
        <v>94</v>
      </c>
      <c r="N36" s="39">
        <v>33</v>
      </c>
      <c r="O36" s="39">
        <v>0.14000000000000001</v>
      </c>
      <c r="P36" s="39">
        <v>3</v>
      </c>
      <c r="Q36" s="39" t="s">
        <v>93</v>
      </c>
      <c r="R36" s="39" t="s">
        <v>96</v>
      </c>
      <c r="S36" s="39">
        <v>2780</v>
      </c>
      <c r="T36" s="39" t="s">
        <v>93</v>
      </c>
      <c r="U36" s="39" t="s">
        <v>94</v>
      </c>
      <c r="V36" s="39" t="s">
        <v>95</v>
      </c>
      <c r="W36" s="39">
        <v>117</v>
      </c>
      <c r="X36" s="39">
        <v>1.7</v>
      </c>
      <c r="Y36" s="39" t="s">
        <v>96</v>
      </c>
      <c r="Z36" s="39">
        <v>0.5</v>
      </c>
      <c r="AA36" s="39">
        <v>22</v>
      </c>
      <c r="AB36" s="39">
        <v>4.17</v>
      </c>
      <c r="AC36" s="39">
        <v>2.77</v>
      </c>
      <c r="AD36" s="39">
        <v>1.7</v>
      </c>
      <c r="AE36" s="39">
        <v>27.4</v>
      </c>
      <c r="AF36" s="39">
        <v>5.82</v>
      </c>
      <c r="AG36" s="39">
        <v>2</v>
      </c>
      <c r="AH36" s="39">
        <v>9</v>
      </c>
      <c r="AI36" s="39">
        <v>0.89</v>
      </c>
      <c r="AJ36" s="39" t="s">
        <v>95</v>
      </c>
      <c r="AK36" s="39">
        <v>64.5</v>
      </c>
      <c r="AL36" s="39" t="s">
        <v>96</v>
      </c>
      <c r="AM36" s="39">
        <v>0.55000000000000004</v>
      </c>
      <c r="AN36" s="39">
        <v>629</v>
      </c>
      <c r="AO36" s="39" t="s">
        <v>106</v>
      </c>
      <c r="AP36" s="39">
        <v>97.5</v>
      </c>
      <c r="AQ36" s="39">
        <v>46.3</v>
      </c>
      <c r="AR36" s="39" t="s">
        <v>93</v>
      </c>
      <c r="AS36" s="39">
        <v>12</v>
      </c>
      <c r="AT36" s="39">
        <v>13.2</v>
      </c>
      <c r="AU36" s="39">
        <v>123</v>
      </c>
      <c r="AV36" s="39" t="s">
        <v>97</v>
      </c>
      <c r="AW36" s="39">
        <v>0.6</v>
      </c>
      <c r="AX36" s="39" t="s">
        <v>93</v>
      </c>
      <c r="AY36" s="39" t="s">
        <v>93</v>
      </c>
      <c r="AZ36" s="39">
        <v>7.1</v>
      </c>
      <c r="BA36" s="39">
        <v>1</v>
      </c>
      <c r="BB36" s="39">
        <v>560</v>
      </c>
      <c r="BC36" s="39">
        <v>2.9</v>
      </c>
      <c r="BD36" s="39">
        <v>0.79</v>
      </c>
      <c r="BE36" s="39" t="s">
        <v>98</v>
      </c>
      <c r="BF36" s="39">
        <v>41.6</v>
      </c>
      <c r="BG36" s="39">
        <v>0.8</v>
      </c>
      <c r="BH36" s="39">
        <v>0.42</v>
      </c>
      <c r="BI36" s="39">
        <v>8.57</v>
      </c>
      <c r="BJ36" s="39">
        <v>45</v>
      </c>
      <c r="BK36" s="39">
        <v>7</v>
      </c>
      <c r="BL36" s="39">
        <v>28.2</v>
      </c>
      <c r="BM36" s="39">
        <v>3.1</v>
      </c>
      <c r="BN36" s="39">
        <v>42</v>
      </c>
      <c r="BO36" s="39">
        <v>475</v>
      </c>
      <c r="BP36" s="39">
        <v>0.02</v>
      </c>
      <c r="BQ36" s="39">
        <v>4.2999999999999997E-2</v>
      </c>
      <c r="BR36" s="39">
        <v>18.100000000000001</v>
      </c>
      <c r="BS36" s="39">
        <v>0.32</v>
      </c>
      <c r="BT36" s="39">
        <v>0.2</v>
      </c>
      <c r="BU36" s="39" t="s">
        <v>100</v>
      </c>
      <c r="BV36" s="39">
        <v>2.2200000000000002</v>
      </c>
      <c r="BW36" s="39">
        <v>5.49</v>
      </c>
      <c r="BX36" s="39">
        <v>0.51</v>
      </c>
      <c r="BY36" s="39">
        <v>0.04</v>
      </c>
      <c r="BZ36" s="39">
        <v>0.08</v>
      </c>
      <c r="CA36" s="39">
        <v>6.94</v>
      </c>
      <c r="CB36" s="39">
        <v>0.06</v>
      </c>
      <c r="CC36" s="39">
        <v>65.099999999999994</v>
      </c>
      <c r="CD36" s="39">
        <v>0.06</v>
      </c>
      <c r="CE36" s="39">
        <v>0.23</v>
      </c>
      <c r="CF36" s="39" t="s">
        <v>100</v>
      </c>
    </row>
    <row r="37" spans="1:84" s="16" customFormat="1" ht="13.2">
      <c r="A37" s="2" t="s">
        <v>123</v>
      </c>
      <c r="B37" s="3" t="s">
        <v>124</v>
      </c>
      <c r="C37" s="3"/>
      <c r="D37" s="3">
        <v>1</v>
      </c>
      <c r="E37" s="2"/>
      <c r="F37" s="39">
        <v>12</v>
      </c>
      <c r="G37" s="39">
        <v>9.64</v>
      </c>
      <c r="H37" s="39">
        <v>0.13</v>
      </c>
      <c r="I37" s="39">
        <v>1.54</v>
      </c>
      <c r="J37" s="39">
        <v>4.72</v>
      </c>
      <c r="K37" s="39">
        <v>0.02</v>
      </c>
      <c r="L37" s="39">
        <v>0.02</v>
      </c>
      <c r="M37" s="39" t="s">
        <v>94</v>
      </c>
      <c r="N37" s="39">
        <v>32.799999999999997</v>
      </c>
      <c r="O37" s="39">
        <v>0.14000000000000001</v>
      </c>
      <c r="P37" s="39">
        <v>3</v>
      </c>
      <c r="Q37" s="39" t="s">
        <v>93</v>
      </c>
      <c r="R37" s="39" t="s">
        <v>96</v>
      </c>
      <c r="S37" s="39">
        <v>2840</v>
      </c>
      <c r="T37" s="39" t="s">
        <v>93</v>
      </c>
      <c r="U37" s="39" t="s">
        <v>94</v>
      </c>
      <c r="V37" s="39" t="s">
        <v>95</v>
      </c>
      <c r="W37" s="39">
        <v>114</v>
      </c>
      <c r="X37" s="39">
        <v>1.5</v>
      </c>
      <c r="Y37" s="39" t="s">
        <v>96</v>
      </c>
      <c r="Z37" s="39">
        <v>0.5</v>
      </c>
      <c r="AA37" s="39">
        <v>20</v>
      </c>
      <c r="AB37" s="39">
        <v>4.13</v>
      </c>
      <c r="AC37" s="39">
        <v>2.77</v>
      </c>
      <c r="AD37" s="39">
        <v>1.65</v>
      </c>
      <c r="AE37" s="39">
        <v>27.7</v>
      </c>
      <c r="AF37" s="39">
        <v>5.63</v>
      </c>
      <c r="AG37" s="39">
        <v>1</v>
      </c>
      <c r="AH37" s="39">
        <v>9</v>
      </c>
      <c r="AI37" s="39">
        <v>0.88</v>
      </c>
      <c r="AJ37" s="39" t="s">
        <v>95</v>
      </c>
      <c r="AK37" s="39">
        <v>62.7</v>
      </c>
      <c r="AL37" s="39" t="s">
        <v>96</v>
      </c>
      <c r="AM37" s="39">
        <v>0.56000000000000005</v>
      </c>
      <c r="AN37" s="39">
        <v>592</v>
      </c>
      <c r="AO37" s="39" t="s">
        <v>106</v>
      </c>
      <c r="AP37" s="39">
        <v>96.2</v>
      </c>
      <c r="AQ37" s="39">
        <v>44.5</v>
      </c>
      <c r="AR37" s="39" t="s">
        <v>93</v>
      </c>
      <c r="AS37" s="39">
        <v>12</v>
      </c>
      <c r="AT37" s="39">
        <v>12.6</v>
      </c>
      <c r="AU37" s="39">
        <v>122</v>
      </c>
      <c r="AV37" s="39" t="s">
        <v>97</v>
      </c>
      <c r="AW37" s="39">
        <v>0.6</v>
      </c>
      <c r="AX37" s="39" t="s">
        <v>93</v>
      </c>
      <c r="AY37" s="39" t="s">
        <v>93</v>
      </c>
      <c r="AZ37" s="39">
        <v>6.9</v>
      </c>
      <c r="BA37" s="39">
        <v>1</v>
      </c>
      <c r="BB37" s="39">
        <v>562</v>
      </c>
      <c r="BC37" s="39">
        <v>2.9</v>
      </c>
      <c r="BD37" s="39">
        <v>0.79</v>
      </c>
      <c r="BE37" s="39" t="s">
        <v>98</v>
      </c>
      <c r="BF37" s="39">
        <v>38.1</v>
      </c>
      <c r="BG37" s="39">
        <v>0.9</v>
      </c>
      <c r="BH37" s="39">
        <v>0.45</v>
      </c>
      <c r="BI37" s="39">
        <v>8.6999999999999993</v>
      </c>
      <c r="BJ37" s="39">
        <v>42</v>
      </c>
      <c r="BK37" s="39">
        <v>7</v>
      </c>
      <c r="BL37" s="39">
        <v>26.2</v>
      </c>
      <c r="BM37" s="39">
        <v>3.2</v>
      </c>
      <c r="BN37" s="39">
        <v>36</v>
      </c>
      <c r="BO37" s="39">
        <v>488</v>
      </c>
      <c r="BP37" s="39">
        <v>0.02</v>
      </c>
      <c r="BQ37" s="39">
        <v>4.7E-2</v>
      </c>
      <c r="BR37" s="39">
        <v>18.100000000000001</v>
      </c>
      <c r="BS37" s="39">
        <v>0.32</v>
      </c>
      <c r="BT37" s="39">
        <v>0.21</v>
      </c>
      <c r="BU37" s="39" t="s">
        <v>100</v>
      </c>
      <c r="BV37" s="39">
        <v>2.23</v>
      </c>
      <c r="BW37" s="39">
        <v>5.5</v>
      </c>
      <c r="BX37" s="39">
        <v>0.5</v>
      </c>
      <c r="BY37" s="39">
        <v>0.06</v>
      </c>
      <c r="BZ37" s="39">
        <v>7.0000000000000007E-2</v>
      </c>
      <c r="CA37" s="39">
        <v>6.96</v>
      </c>
      <c r="CB37" s="39">
        <v>7.0000000000000007E-2</v>
      </c>
      <c r="CC37" s="39">
        <v>65.099999999999994</v>
      </c>
      <c r="CD37" s="39">
        <v>0.05</v>
      </c>
      <c r="CE37" s="39">
        <v>0.24</v>
      </c>
      <c r="CF37" s="39" t="s">
        <v>100</v>
      </c>
    </row>
    <row r="38" spans="1:84" s="15" customFormat="1" ht="13.2">
      <c r="A38" s="2"/>
      <c r="B38" s="3"/>
      <c r="C38" s="3"/>
      <c r="D38" s="3"/>
      <c r="E38" s="45" t="s">
        <v>190</v>
      </c>
      <c r="F38" s="34">
        <f>IF(ISNUMBER(F36+F37),AVERAGE(F36:F37),"")</f>
        <v>12.5</v>
      </c>
      <c r="G38" s="34">
        <f>IF(ISNUMBER(G36+G37),AVERAGE(G36:G37),"")</f>
        <v>9.6950000000000003</v>
      </c>
      <c r="H38" s="34">
        <f>IF(ISNUMBER(H36+H37),AVERAGE(H36:H37),"")</f>
        <v>0.13500000000000001</v>
      </c>
      <c r="I38" s="34">
        <f>IF(ISNUMBER(I36+I37),AVERAGE(I36:I37),"")</f>
        <v>1.5750000000000002</v>
      </c>
      <c r="J38" s="34">
        <f>IF(ISNUMBER(J36+J37),AVERAGE(J36:J37),"")</f>
        <v>4.7349999999999994</v>
      </c>
      <c r="K38" s="34">
        <f>IF(ISNUMBER(K36+K37),AVERAGE(K36:K37),"")</f>
        <v>0.02</v>
      </c>
      <c r="L38" s="34">
        <f>IF(ISNUMBER(L36+L37),AVERAGE(L36:L37),"")</f>
        <v>2.5000000000000001E-2</v>
      </c>
      <c r="M38" s="34" t="str">
        <f>IF(ISNUMBER(M36+M37),AVERAGE(M36:M37),"")</f>
        <v/>
      </c>
      <c r="N38" s="34">
        <f>IF(ISNUMBER(N36+N37),AVERAGE(N36:N37),"")</f>
        <v>32.9</v>
      </c>
      <c r="O38" s="34">
        <f>IF(ISNUMBER(O36+O37),AVERAGE(O36:O37),"")</f>
        <v>0.14000000000000001</v>
      </c>
      <c r="P38" s="34">
        <f>IF(ISNUMBER(P36+P37),AVERAGE(P36:P37),"")</f>
        <v>3</v>
      </c>
      <c r="Q38" s="34" t="str">
        <f>IF(ISNUMBER(Q36+Q37),AVERAGE(Q36:Q37),"")</f>
        <v/>
      </c>
      <c r="R38" s="34" t="str">
        <f>IF(ISNUMBER(R36+R37),AVERAGE(R36:R37),"")</f>
        <v/>
      </c>
      <c r="S38" s="34">
        <f>IF(ISNUMBER(S36+S37),AVERAGE(S36:S37),"")</f>
        <v>2810</v>
      </c>
      <c r="T38" s="34" t="str">
        <f>IF(ISNUMBER(T36+T37),AVERAGE(T36:T37),"")</f>
        <v/>
      </c>
      <c r="U38" s="34" t="str">
        <f>IF(ISNUMBER(U36+U37),AVERAGE(U36:U37),"")</f>
        <v/>
      </c>
      <c r="V38" s="34" t="str">
        <f>IF(ISNUMBER(V36+V37),AVERAGE(V36:V37),"")</f>
        <v/>
      </c>
      <c r="W38" s="34">
        <f>IF(ISNUMBER(W36+W37),AVERAGE(W36:W37),"")</f>
        <v>115.5</v>
      </c>
      <c r="X38" s="34">
        <f>IF(ISNUMBER(X36+X37),AVERAGE(X36:X37),"")</f>
        <v>1.6</v>
      </c>
      <c r="Y38" s="34" t="str">
        <f>IF(ISNUMBER(Y36+Y37),AVERAGE(Y36:Y37),"")</f>
        <v/>
      </c>
      <c r="Z38" s="34">
        <f>IF(ISNUMBER(Z36+Z37),AVERAGE(Z36:Z37),"")</f>
        <v>0.5</v>
      </c>
      <c r="AA38" s="34">
        <f>IF(ISNUMBER(AA36+AA37),AVERAGE(AA36:AA37),"")</f>
        <v>21</v>
      </c>
      <c r="AB38" s="34">
        <f>IF(ISNUMBER(AB36+AB37),AVERAGE(AB36:AB37),"")</f>
        <v>4.1500000000000004</v>
      </c>
      <c r="AC38" s="34">
        <f>IF(ISNUMBER(AC36+AC37),AVERAGE(AC36:AC37),"")</f>
        <v>2.77</v>
      </c>
      <c r="AD38" s="34">
        <f>IF(ISNUMBER(AD36+AD37),AVERAGE(AD36:AD37),"")</f>
        <v>1.6749999999999998</v>
      </c>
      <c r="AE38" s="34">
        <f>IF(ISNUMBER(AE36+AE37),AVERAGE(AE36:AE37),"")</f>
        <v>27.549999999999997</v>
      </c>
      <c r="AF38" s="34">
        <f>IF(ISNUMBER(AF36+AF37),AVERAGE(AF36:AF37),"")</f>
        <v>5.7249999999999996</v>
      </c>
      <c r="AG38" s="34">
        <f>IF(ISNUMBER(AG36+AG37),AVERAGE(AG36:AG37),"")</f>
        <v>1.5</v>
      </c>
      <c r="AH38" s="34">
        <f>IF(ISNUMBER(AH36+AH37),AVERAGE(AH36:AH37),"")</f>
        <v>9</v>
      </c>
      <c r="AI38" s="34">
        <f>IF(ISNUMBER(AI36+AI37),AVERAGE(AI36:AI37),"")</f>
        <v>0.88500000000000001</v>
      </c>
      <c r="AJ38" s="34" t="str">
        <f>IF(ISNUMBER(AJ36+AJ37),AVERAGE(AJ36:AJ37),"")</f>
        <v/>
      </c>
      <c r="AK38" s="34">
        <f>IF(ISNUMBER(AK36+AK37),AVERAGE(AK36:AK37),"")</f>
        <v>63.6</v>
      </c>
      <c r="AL38" s="34" t="str">
        <f>IF(ISNUMBER(AL36+AL37),AVERAGE(AL36:AL37),"")</f>
        <v/>
      </c>
      <c r="AM38" s="34">
        <f>IF(ISNUMBER(AM36+AM37),AVERAGE(AM36:AM37),"")</f>
        <v>0.55500000000000005</v>
      </c>
      <c r="AN38" s="34">
        <f>IF(ISNUMBER(AN36+AN37),AVERAGE(AN36:AN37),"")</f>
        <v>610.5</v>
      </c>
      <c r="AO38" s="34" t="str">
        <f>IF(ISNUMBER(AO36+AO37),AVERAGE(AO36:AO37),"")</f>
        <v/>
      </c>
      <c r="AP38" s="34">
        <f>IF(ISNUMBER(AP36+AP37),AVERAGE(AP36:AP37),"")</f>
        <v>96.85</v>
      </c>
      <c r="AQ38" s="34">
        <f>IF(ISNUMBER(AQ36+AQ37),AVERAGE(AQ36:AQ37),"")</f>
        <v>45.4</v>
      </c>
      <c r="AR38" s="34" t="str">
        <f>IF(ISNUMBER(AR36+AR37),AVERAGE(AR36:AR37),"")</f>
        <v/>
      </c>
      <c r="AS38" s="34">
        <f>IF(ISNUMBER(AS36+AS37),AVERAGE(AS36:AS37),"")</f>
        <v>12</v>
      </c>
      <c r="AT38" s="34">
        <f>IF(ISNUMBER(AT36+AT37),AVERAGE(AT36:AT37),"")</f>
        <v>12.899999999999999</v>
      </c>
      <c r="AU38" s="34">
        <f>IF(ISNUMBER(AU36+AU37),AVERAGE(AU36:AU37),"")</f>
        <v>122.5</v>
      </c>
      <c r="AV38" s="34" t="str">
        <f>IF(ISNUMBER(AV36+AV37),AVERAGE(AV36:AV37),"")</f>
        <v/>
      </c>
      <c r="AW38" s="34">
        <f>IF(ISNUMBER(AW36+AW37),AVERAGE(AW36:AW37),"")</f>
        <v>0.6</v>
      </c>
      <c r="AX38" s="34" t="str">
        <f>IF(ISNUMBER(AX36+AX37),AVERAGE(AX36:AX37),"")</f>
        <v/>
      </c>
      <c r="AY38" s="34" t="str">
        <f>IF(ISNUMBER(AY36+AY37),AVERAGE(AY36:AY37),"")</f>
        <v/>
      </c>
      <c r="AZ38" s="34">
        <f>IF(ISNUMBER(AZ36+AZ37),AVERAGE(AZ36:AZ37),"")</f>
        <v>7</v>
      </c>
      <c r="BA38" s="34">
        <f>IF(ISNUMBER(BA36+BA37),AVERAGE(BA36:BA37),"")</f>
        <v>1</v>
      </c>
      <c r="BB38" s="34">
        <f>IF(ISNUMBER(BB36+BB37),AVERAGE(BB36:BB37),"")</f>
        <v>561</v>
      </c>
      <c r="BC38" s="34">
        <f>IF(ISNUMBER(BC36+BC37),AVERAGE(BC36:BC37),"")</f>
        <v>2.9</v>
      </c>
      <c r="BD38" s="34">
        <f>IF(ISNUMBER(BD36+BD37),AVERAGE(BD36:BD37),"")</f>
        <v>0.79</v>
      </c>
      <c r="BE38" s="34" t="str">
        <f>IF(ISNUMBER(BE36+BE37),AVERAGE(BE36:BE37),"")</f>
        <v/>
      </c>
      <c r="BF38" s="34">
        <f>IF(ISNUMBER(BF36+BF37),AVERAGE(BF36:BF37),"")</f>
        <v>39.85</v>
      </c>
      <c r="BG38" s="34">
        <f>IF(ISNUMBER(BG36+BG37),AVERAGE(BG36:BG37),"")</f>
        <v>0.85000000000000009</v>
      </c>
      <c r="BH38" s="34">
        <f>IF(ISNUMBER(BH36+BH37),AVERAGE(BH36:BH37),"")</f>
        <v>0.435</v>
      </c>
      <c r="BI38" s="34">
        <f>IF(ISNUMBER(BI36+BI37),AVERAGE(BI36:BI37),"")</f>
        <v>8.6349999999999998</v>
      </c>
      <c r="BJ38" s="34">
        <f>IF(ISNUMBER(BJ36+BJ37),AVERAGE(BJ36:BJ37),"")</f>
        <v>43.5</v>
      </c>
      <c r="BK38" s="34">
        <f>IF(ISNUMBER(BK36+BK37),AVERAGE(BK36:BK37),"")</f>
        <v>7</v>
      </c>
      <c r="BL38" s="34">
        <f>IF(ISNUMBER(BL36+BL37),AVERAGE(BL36:BL37),"")</f>
        <v>27.2</v>
      </c>
      <c r="BM38" s="34">
        <f>IF(ISNUMBER(BM36+BM37),AVERAGE(BM36:BM37),"")</f>
        <v>3.1500000000000004</v>
      </c>
      <c r="BN38" s="34">
        <f>IF(ISNUMBER(BN36+BN37),AVERAGE(BN36:BN37),"")</f>
        <v>39</v>
      </c>
      <c r="BO38" s="34">
        <f>IF(ISNUMBER(BO36+BO37),AVERAGE(BO36:BO37),"")</f>
        <v>481.5</v>
      </c>
      <c r="BP38" s="34">
        <f>IF(ISNUMBER(BP36+BP37),AVERAGE(BP36:BP37),"")</f>
        <v>0.02</v>
      </c>
      <c r="BQ38" s="34">
        <f>IF(ISNUMBER(BQ36+BQ37),AVERAGE(BQ36:BQ37),"")</f>
        <v>4.4999999999999998E-2</v>
      </c>
      <c r="BR38" s="34">
        <f>IF(ISNUMBER(BR36+BR37),AVERAGE(BR36:BR37),"")</f>
        <v>18.100000000000001</v>
      </c>
      <c r="BS38" s="34">
        <f>IF(ISNUMBER(BS36+BS37),AVERAGE(BS36:BS37),"")</f>
        <v>0.32</v>
      </c>
      <c r="BT38" s="34">
        <f>IF(ISNUMBER(BT36+BT37),AVERAGE(BT36:BT37),"")</f>
        <v>0.20500000000000002</v>
      </c>
      <c r="BU38" s="34" t="str">
        <f>IF(ISNUMBER(BU36+BU37),AVERAGE(BU36:BU37),"")</f>
        <v/>
      </c>
      <c r="BV38" s="34">
        <f>IF(ISNUMBER(BV36+BV37),AVERAGE(BV36:BV37),"")</f>
        <v>2.2250000000000001</v>
      </c>
      <c r="BW38" s="34">
        <f>IF(ISNUMBER(BW36+BW37),AVERAGE(BW36:BW37),"")</f>
        <v>5.4950000000000001</v>
      </c>
      <c r="BX38" s="34">
        <f>IF(ISNUMBER(BX36+BX37),AVERAGE(BX36:BX37),"")</f>
        <v>0.505</v>
      </c>
      <c r="BY38" s="34">
        <f>IF(ISNUMBER(BY36+BY37),AVERAGE(BY36:BY37),"")</f>
        <v>0.05</v>
      </c>
      <c r="BZ38" s="34">
        <f>IF(ISNUMBER(BZ36+BZ37),AVERAGE(BZ36:BZ37),"")</f>
        <v>7.5000000000000011E-2</v>
      </c>
      <c r="CA38" s="34">
        <f>IF(ISNUMBER(CA36+CA37),AVERAGE(CA36:CA37),"")</f>
        <v>6.95</v>
      </c>
      <c r="CB38" s="34">
        <f>IF(ISNUMBER(CB36+CB37),AVERAGE(CB36:CB37),"")</f>
        <v>6.5000000000000002E-2</v>
      </c>
      <c r="CC38" s="34">
        <f>IF(ISNUMBER(CC36+CC37),AVERAGE(CC36:CC37),"")</f>
        <v>65.099999999999994</v>
      </c>
      <c r="CD38" s="34">
        <f>IF(ISNUMBER(CD36+CD37),AVERAGE(CD36:CD37),"")</f>
        <v>5.5E-2</v>
      </c>
      <c r="CE38" s="34">
        <f>IF(ISNUMBER(CE36+CE37),AVERAGE(CE36:CE37),"")</f>
        <v>0.23499999999999999</v>
      </c>
      <c r="CF38" s="34" t="str">
        <f>IF(ISNUMBER(CF36+CF37),AVERAGE(CF36:CF37),"")</f>
        <v/>
      </c>
    </row>
    <row r="39" spans="1:84" s="15" customFormat="1" ht="13.2">
      <c r="A39" s="2"/>
      <c r="B39" s="3"/>
      <c r="C39" s="3"/>
      <c r="D39" s="3"/>
      <c r="E39" s="45" t="s">
        <v>191</v>
      </c>
      <c r="F39" s="34">
        <f>IF(ISNUMBER(F36+F37),_xlfn.STDEV.P(F36:F37),"")</f>
        <v>0.5</v>
      </c>
      <c r="G39" s="34">
        <f>IF(ISNUMBER(G36+G37),_xlfn.STDEV.P(G36:G37),"")</f>
        <v>5.4999999999999716E-2</v>
      </c>
      <c r="H39" s="34">
        <f>IF(ISNUMBER(H36+H37),_xlfn.STDEV.P(H36:H37),"")</f>
        <v>5.0000000000000044E-3</v>
      </c>
      <c r="I39" s="34">
        <f>IF(ISNUMBER(I36+I37),_xlfn.STDEV.P(I36:I37),"")</f>
        <v>3.5000000000000031E-2</v>
      </c>
      <c r="J39" s="34">
        <f>IF(ISNUMBER(J36+J37),_xlfn.STDEV.P(J36:J37),"")</f>
        <v>1.5000000000000124E-2</v>
      </c>
      <c r="K39" s="34">
        <f>IF(ISNUMBER(K36+K37),_xlfn.STDEV.P(K36:K37),"")</f>
        <v>0</v>
      </c>
      <c r="L39" s="34">
        <f>IF(ISNUMBER(L36+L37),_xlfn.STDEV.P(L36:L37),"")</f>
        <v>4.9999999999999992E-3</v>
      </c>
      <c r="M39" s="34" t="str">
        <f>IF(ISNUMBER(M36+M37),_xlfn.STDEV.P(M36:M37),"")</f>
        <v/>
      </c>
      <c r="N39" s="34">
        <f>IF(ISNUMBER(N36+N37),_xlfn.STDEV.P(N36:N37),"")</f>
        <v>0.10000000000000142</v>
      </c>
      <c r="O39" s="34">
        <f>IF(ISNUMBER(O36+O37),_xlfn.STDEV.P(O36:O37),"")</f>
        <v>0</v>
      </c>
      <c r="P39" s="34">
        <f>IF(ISNUMBER(P36+P37),_xlfn.STDEV.P(P36:P37),"")</f>
        <v>0</v>
      </c>
      <c r="Q39" s="34" t="str">
        <f>IF(ISNUMBER(Q36+Q37),_xlfn.STDEV.P(Q36:Q37),"")</f>
        <v/>
      </c>
      <c r="R39" s="34" t="str">
        <f>IF(ISNUMBER(R36+R37),_xlfn.STDEV.P(R36:R37),"")</f>
        <v/>
      </c>
      <c r="S39" s="34">
        <f>IF(ISNUMBER(S36+S37),_xlfn.STDEV.P(S36:S37),"")</f>
        <v>30</v>
      </c>
      <c r="T39" s="34" t="str">
        <f>IF(ISNUMBER(T36+T37),_xlfn.STDEV.P(T36:T37),"")</f>
        <v/>
      </c>
      <c r="U39" s="34" t="str">
        <f>IF(ISNUMBER(U36+U37),_xlfn.STDEV.P(U36:U37),"")</f>
        <v/>
      </c>
      <c r="V39" s="34" t="str">
        <f>IF(ISNUMBER(V36+V37),_xlfn.STDEV.P(V36:V37),"")</f>
        <v/>
      </c>
      <c r="W39" s="34">
        <f>IF(ISNUMBER(W36+W37),_xlfn.STDEV.P(W36:W37),"")</f>
        <v>1.5</v>
      </c>
      <c r="X39" s="34">
        <f>IF(ISNUMBER(X36+X37),_xlfn.STDEV.P(X36:X37),"")</f>
        <v>9.9999999999999978E-2</v>
      </c>
      <c r="Y39" s="34" t="str">
        <f>IF(ISNUMBER(Y36+Y37),_xlfn.STDEV.P(Y36:Y37),"")</f>
        <v/>
      </c>
      <c r="Z39" s="34">
        <f>IF(ISNUMBER(Z36+Z37),_xlfn.STDEV.P(Z36:Z37),"")</f>
        <v>0</v>
      </c>
      <c r="AA39" s="34">
        <f>IF(ISNUMBER(AA36+AA37),_xlfn.STDEV.P(AA36:AA37),"")</f>
        <v>1</v>
      </c>
      <c r="AB39" s="34">
        <f>IF(ISNUMBER(AB36+AB37),_xlfn.STDEV.P(AB36:AB37),"")</f>
        <v>2.0000000000000018E-2</v>
      </c>
      <c r="AC39" s="34">
        <f>IF(ISNUMBER(AC36+AC37),_xlfn.STDEV.P(AC36:AC37),"")</f>
        <v>0</v>
      </c>
      <c r="AD39" s="34">
        <f>IF(ISNUMBER(AD36+AD37),_xlfn.STDEV.P(AD36:AD37),"")</f>
        <v>2.5000000000000022E-2</v>
      </c>
      <c r="AE39" s="34">
        <f>IF(ISNUMBER(AE36+AE37),_xlfn.STDEV.P(AE36:AE37),"")</f>
        <v>0.15000000000000036</v>
      </c>
      <c r="AF39" s="34">
        <f>IF(ISNUMBER(AF36+AF37),_xlfn.STDEV.P(AF36:AF37),"")</f>
        <v>9.5000000000000195E-2</v>
      </c>
      <c r="AG39" s="34">
        <f>IF(ISNUMBER(AG36+AG37),_xlfn.STDEV.P(AG36:AG37),"")</f>
        <v>0.5</v>
      </c>
      <c r="AH39" s="34">
        <f>IF(ISNUMBER(AH36+AH37),_xlfn.STDEV.P(AH36:AH37),"")</f>
        <v>0</v>
      </c>
      <c r="AI39" s="34">
        <f>IF(ISNUMBER(AI36+AI37),_xlfn.STDEV.P(AI36:AI37),"")</f>
        <v>5.0000000000000044E-3</v>
      </c>
      <c r="AJ39" s="34" t="str">
        <f>IF(ISNUMBER(AJ36+AJ37),_xlfn.STDEV.P(AJ36:AJ37),"")</f>
        <v/>
      </c>
      <c r="AK39" s="34">
        <f>IF(ISNUMBER(AK36+AK37),_xlfn.STDEV.P(AK36:AK37),"")</f>
        <v>0.89999999999999858</v>
      </c>
      <c r="AL39" s="34" t="str">
        <f>IF(ISNUMBER(AL36+AL37),_xlfn.STDEV.P(AL36:AL37),"")</f>
        <v/>
      </c>
      <c r="AM39" s="34">
        <f>IF(ISNUMBER(AM36+AM37),_xlfn.STDEV.P(AM36:AM37),"")</f>
        <v>5.0000000000000044E-3</v>
      </c>
      <c r="AN39" s="34">
        <f>IF(ISNUMBER(AN36+AN37),_xlfn.STDEV.P(AN36:AN37),"")</f>
        <v>18.5</v>
      </c>
      <c r="AO39" s="34" t="str">
        <f>IF(ISNUMBER(AO36+AO37),_xlfn.STDEV.P(AO36:AO37),"")</f>
        <v/>
      </c>
      <c r="AP39" s="34">
        <f>IF(ISNUMBER(AP36+AP37),_xlfn.STDEV.P(AP36:AP37),"")</f>
        <v>0.64999999999999858</v>
      </c>
      <c r="AQ39" s="34">
        <f>IF(ISNUMBER(AQ36+AQ37),_xlfn.STDEV.P(AQ36:AQ37),"")</f>
        <v>0.89999999999999858</v>
      </c>
      <c r="AR39" s="34" t="str">
        <f>IF(ISNUMBER(AR36+AR37),_xlfn.STDEV.P(AR36:AR37),"")</f>
        <v/>
      </c>
      <c r="AS39" s="34">
        <f>IF(ISNUMBER(AS36+AS37),_xlfn.STDEV.P(AS36:AS37),"")</f>
        <v>0</v>
      </c>
      <c r="AT39" s="34">
        <f>IF(ISNUMBER(AT36+AT37),_xlfn.STDEV.P(AT36:AT37),"")</f>
        <v>0.29999999999999982</v>
      </c>
      <c r="AU39" s="34">
        <f>IF(ISNUMBER(AU36+AU37),_xlfn.STDEV.P(AU36:AU37),"")</f>
        <v>0.5</v>
      </c>
      <c r="AV39" s="34" t="str">
        <f>IF(ISNUMBER(AV36+AV37),_xlfn.STDEV.P(AV36:AV37),"")</f>
        <v/>
      </c>
      <c r="AW39" s="34">
        <f>IF(ISNUMBER(AW36+AW37),_xlfn.STDEV.P(AW36:AW37),"")</f>
        <v>0</v>
      </c>
      <c r="AX39" s="34" t="str">
        <f>IF(ISNUMBER(AX36+AX37),_xlfn.STDEV.P(AX36:AX37),"")</f>
        <v/>
      </c>
      <c r="AY39" s="34" t="str">
        <f>IF(ISNUMBER(AY36+AY37),_xlfn.STDEV.P(AY36:AY37),"")</f>
        <v/>
      </c>
      <c r="AZ39" s="34">
        <f>IF(ISNUMBER(AZ36+AZ37),_xlfn.STDEV.P(AZ36:AZ37),"")</f>
        <v>9.9999999999999645E-2</v>
      </c>
      <c r="BA39" s="34">
        <f>IF(ISNUMBER(BA36+BA37),_xlfn.STDEV.P(BA36:BA37),"")</f>
        <v>0</v>
      </c>
      <c r="BB39" s="34">
        <f>IF(ISNUMBER(BB36+BB37),_xlfn.STDEV.P(BB36:BB37),"")</f>
        <v>1</v>
      </c>
      <c r="BC39" s="34">
        <f>IF(ISNUMBER(BC36+BC37),_xlfn.STDEV.P(BC36:BC37),"")</f>
        <v>0</v>
      </c>
      <c r="BD39" s="34">
        <f>IF(ISNUMBER(BD36+BD37),_xlfn.STDEV.P(BD36:BD37),"")</f>
        <v>0</v>
      </c>
      <c r="BE39" s="34" t="str">
        <f>IF(ISNUMBER(BE36+BE37),_xlfn.STDEV.P(BE36:BE37),"")</f>
        <v/>
      </c>
      <c r="BF39" s="34">
        <f>IF(ISNUMBER(BF36+BF37),_xlfn.STDEV.P(BF36:BF37),"")</f>
        <v>1.75</v>
      </c>
      <c r="BG39" s="34">
        <f>IF(ISNUMBER(BG36+BG37),_xlfn.STDEV.P(BG36:BG37),"")</f>
        <v>4.9999999999999989E-2</v>
      </c>
      <c r="BH39" s="34">
        <f>IF(ISNUMBER(BH36+BH37),_xlfn.STDEV.P(BH36:BH37),"")</f>
        <v>1.5000000000000013E-2</v>
      </c>
      <c r="BI39" s="34">
        <f>IF(ISNUMBER(BI36+BI37),_xlfn.STDEV.P(BI36:BI37),"")</f>
        <v>6.4999999999999503E-2</v>
      </c>
      <c r="BJ39" s="34">
        <f>IF(ISNUMBER(BJ36+BJ37),_xlfn.STDEV.P(BJ36:BJ37),"")</f>
        <v>1.5</v>
      </c>
      <c r="BK39" s="34">
        <f>IF(ISNUMBER(BK36+BK37),_xlfn.STDEV.P(BK36:BK37),"")</f>
        <v>0</v>
      </c>
      <c r="BL39" s="34">
        <f>IF(ISNUMBER(BL36+BL37),_xlfn.STDEV.P(BL36:BL37),"")</f>
        <v>1</v>
      </c>
      <c r="BM39" s="34">
        <f>IF(ISNUMBER(BM36+BM37),_xlfn.STDEV.P(BM36:BM37),"")</f>
        <v>5.0000000000000044E-2</v>
      </c>
      <c r="BN39" s="34">
        <f>IF(ISNUMBER(BN36+BN37),_xlfn.STDEV.P(BN36:BN37),"")</f>
        <v>3</v>
      </c>
      <c r="BO39" s="34">
        <f>IF(ISNUMBER(BO36+BO37),_xlfn.STDEV.P(BO36:BO37),"")</f>
        <v>6.5</v>
      </c>
      <c r="BP39" s="34">
        <f>IF(ISNUMBER(BP36+BP37),_xlfn.STDEV.P(BP36:BP37),"")</f>
        <v>0</v>
      </c>
      <c r="BQ39" s="34">
        <f>IF(ISNUMBER(BQ36+BQ37),_xlfn.STDEV.P(BQ36:BQ37),"")</f>
        <v>2.0000000000000018E-3</v>
      </c>
      <c r="BR39" s="34">
        <f>IF(ISNUMBER(BR36+BR37),_xlfn.STDEV.P(BR36:BR37),"")</f>
        <v>0</v>
      </c>
      <c r="BS39" s="34">
        <f>IF(ISNUMBER(BS36+BS37),_xlfn.STDEV.P(BS36:BS37),"")</f>
        <v>0</v>
      </c>
      <c r="BT39" s="34">
        <f>IF(ISNUMBER(BT36+BT37),_xlfn.STDEV.P(BT36:BT37),"")</f>
        <v>4.9999999999999906E-3</v>
      </c>
      <c r="BU39" s="34" t="str">
        <f>IF(ISNUMBER(BU36+BU37),_xlfn.STDEV.P(BU36:BU37),"")</f>
        <v/>
      </c>
      <c r="BV39" s="34">
        <f>IF(ISNUMBER(BV36+BV37),_xlfn.STDEV.P(BV36:BV37),"")</f>
        <v>4.9999999999998934E-3</v>
      </c>
      <c r="BW39" s="34">
        <f>IF(ISNUMBER(BW36+BW37),_xlfn.STDEV.P(BW36:BW37),"")</f>
        <v>4.9999999999998934E-3</v>
      </c>
      <c r="BX39" s="34">
        <f>IF(ISNUMBER(BX36+BX37),_xlfn.STDEV.P(BX36:BX37),"")</f>
        <v>5.0000000000000044E-3</v>
      </c>
      <c r="BY39" s="34">
        <f>IF(ISNUMBER(BY36+BY37),_xlfn.STDEV.P(BY36:BY37),"")</f>
        <v>9.999999999999969E-3</v>
      </c>
      <c r="BZ39" s="34">
        <f>IF(ISNUMBER(BZ36+BZ37),_xlfn.STDEV.P(BZ36:BZ37),"")</f>
        <v>4.9999999999999975E-3</v>
      </c>
      <c r="CA39" s="34">
        <f>IF(ISNUMBER(CA36+CA37),_xlfn.STDEV.P(CA36:CA37),"")</f>
        <v>9.9999999999997868E-3</v>
      </c>
      <c r="CB39" s="34">
        <f>IF(ISNUMBER(CB36+CB37),_xlfn.STDEV.P(CB36:CB37),"")</f>
        <v>5.0000000000000044E-3</v>
      </c>
      <c r="CC39" s="34">
        <f>IF(ISNUMBER(CC36+CC37),_xlfn.STDEV.P(CC36:CC37),"")</f>
        <v>0</v>
      </c>
      <c r="CD39" s="34">
        <f>IF(ISNUMBER(CD36+CD37),_xlfn.STDEV.P(CD36:CD37),"")</f>
        <v>4.9999999999999975E-3</v>
      </c>
      <c r="CE39" s="34">
        <f>IF(ISNUMBER(CE36+CE37),_xlfn.STDEV.P(CE36:CE37),"")</f>
        <v>4.9999999999999906E-3</v>
      </c>
      <c r="CF39" s="34" t="str">
        <f>IF(ISNUMBER(CF36+CF37),_xlfn.STDEV.P(CF36:CF37),"")</f>
        <v/>
      </c>
    </row>
    <row r="40" spans="1:84" s="15" customFormat="1" ht="13.2">
      <c r="A40" s="2"/>
      <c r="B40" s="3"/>
      <c r="C40" s="3"/>
      <c r="D40" s="3"/>
      <c r="E40" s="45" t="s">
        <v>192</v>
      </c>
      <c r="F40" s="35">
        <f>IF(ISNUMBER(F38+F39),F39/F38,"")</f>
        <v>0.04</v>
      </c>
      <c r="G40" s="35">
        <f t="shared" ref="G40:BR40" si="10">IF(ISNUMBER(G38+G39),G39/G38,"")</f>
        <v>5.6730273336771239E-3</v>
      </c>
      <c r="H40" s="35">
        <f t="shared" si="10"/>
        <v>3.703703703703707E-2</v>
      </c>
      <c r="I40" s="35">
        <f t="shared" si="10"/>
        <v>2.222222222222224E-2</v>
      </c>
      <c r="J40" s="35">
        <f t="shared" si="10"/>
        <v>3.1678986272439548E-3</v>
      </c>
      <c r="K40" s="35">
        <f t="shared" si="10"/>
        <v>0</v>
      </c>
      <c r="L40" s="35">
        <f t="shared" si="10"/>
        <v>0.19999999999999996</v>
      </c>
      <c r="M40" s="35" t="str">
        <f t="shared" si="10"/>
        <v/>
      </c>
      <c r="N40" s="35">
        <f t="shared" si="10"/>
        <v>3.0395136778115935E-3</v>
      </c>
      <c r="O40" s="35">
        <f t="shared" si="10"/>
        <v>0</v>
      </c>
      <c r="P40" s="35">
        <f t="shared" si="10"/>
        <v>0</v>
      </c>
      <c r="Q40" s="35" t="str">
        <f t="shared" si="10"/>
        <v/>
      </c>
      <c r="R40" s="35" t="str">
        <f t="shared" si="10"/>
        <v/>
      </c>
      <c r="S40" s="35">
        <f t="shared" si="10"/>
        <v>1.0676156583629894E-2</v>
      </c>
      <c r="T40" s="35" t="str">
        <f t="shared" si="10"/>
        <v/>
      </c>
      <c r="U40" s="35" t="str">
        <f t="shared" si="10"/>
        <v/>
      </c>
      <c r="V40" s="35" t="str">
        <f t="shared" si="10"/>
        <v/>
      </c>
      <c r="W40" s="35">
        <f t="shared" si="10"/>
        <v>1.2987012987012988E-2</v>
      </c>
      <c r="X40" s="35">
        <f t="shared" si="10"/>
        <v>6.2499999999999986E-2</v>
      </c>
      <c r="Y40" s="35" t="str">
        <f t="shared" si="10"/>
        <v/>
      </c>
      <c r="Z40" s="35">
        <f t="shared" si="10"/>
        <v>0</v>
      </c>
      <c r="AA40" s="35">
        <f t="shared" si="10"/>
        <v>4.7619047619047616E-2</v>
      </c>
      <c r="AB40" s="35">
        <f t="shared" si="10"/>
        <v>4.8192771084337388E-3</v>
      </c>
      <c r="AC40" s="35">
        <f t="shared" si="10"/>
        <v>0</v>
      </c>
      <c r="AD40" s="35">
        <f t="shared" si="10"/>
        <v>1.4925373134328374E-2</v>
      </c>
      <c r="AE40" s="35">
        <f t="shared" si="10"/>
        <v>5.4446460980036434E-3</v>
      </c>
      <c r="AF40" s="35">
        <f t="shared" si="10"/>
        <v>1.6593886462882131E-2</v>
      </c>
      <c r="AG40" s="35">
        <f t="shared" si="10"/>
        <v>0.33333333333333331</v>
      </c>
      <c r="AH40" s="35">
        <f t="shared" si="10"/>
        <v>0</v>
      </c>
      <c r="AI40" s="35">
        <f t="shared" si="10"/>
        <v>5.649717514124299E-3</v>
      </c>
      <c r="AJ40" s="35" t="str">
        <f t="shared" si="10"/>
        <v/>
      </c>
      <c r="AK40" s="35">
        <f t="shared" si="10"/>
        <v>1.4150943396226393E-2</v>
      </c>
      <c r="AL40" s="35" t="str">
        <f t="shared" si="10"/>
        <v/>
      </c>
      <c r="AM40" s="35">
        <f t="shared" si="10"/>
        <v>9.0090090090090159E-3</v>
      </c>
      <c r="AN40" s="35">
        <f t="shared" si="10"/>
        <v>3.0303030303030304E-2</v>
      </c>
      <c r="AO40" s="35" t="str">
        <f t="shared" si="10"/>
        <v/>
      </c>
      <c r="AP40" s="35">
        <f t="shared" si="10"/>
        <v>6.7114093959731403E-3</v>
      </c>
      <c r="AQ40" s="35">
        <f t="shared" si="10"/>
        <v>1.9823788546255477E-2</v>
      </c>
      <c r="AR40" s="35" t="str">
        <f t="shared" si="10"/>
        <v/>
      </c>
      <c r="AS40" s="35">
        <f t="shared" si="10"/>
        <v>0</v>
      </c>
      <c r="AT40" s="35">
        <f t="shared" si="10"/>
        <v>2.3255813953488361E-2</v>
      </c>
      <c r="AU40" s="35">
        <f t="shared" si="10"/>
        <v>4.0816326530612249E-3</v>
      </c>
      <c r="AV40" s="35" t="str">
        <f t="shared" si="10"/>
        <v/>
      </c>
      <c r="AW40" s="35">
        <f t="shared" si="10"/>
        <v>0</v>
      </c>
      <c r="AX40" s="35" t="str">
        <f t="shared" si="10"/>
        <v/>
      </c>
      <c r="AY40" s="35" t="str">
        <f t="shared" si="10"/>
        <v/>
      </c>
      <c r="AZ40" s="35">
        <f t="shared" si="10"/>
        <v>1.4285714285714235E-2</v>
      </c>
      <c r="BA40" s="35">
        <f t="shared" si="10"/>
        <v>0</v>
      </c>
      <c r="BB40" s="35">
        <f t="shared" si="10"/>
        <v>1.7825311942959001E-3</v>
      </c>
      <c r="BC40" s="35">
        <f t="shared" si="10"/>
        <v>0</v>
      </c>
      <c r="BD40" s="35">
        <f t="shared" si="10"/>
        <v>0</v>
      </c>
      <c r="BE40" s="35" t="str">
        <f t="shared" si="10"/>
        <v/>
      </c>
      <c r="BF40" s="35">
        <f t="shared" si="10"/>
        <v>4.3914680050188205E-2</v>
      </c>
      <c r="BG40" s="35">
        <f t="shared" si="10"/>
        <v>5.8823529411764684E-2</v>
      </c>
      <c r="BH40" s="35">
        <f t="shared" si="10"/>
        <v>3.4482758620689689E-2</v>
      </c>
      <c r="BI40" s="35">
        <f t="shared" si="10"/>
        <v>7.5275043427909093E-3</v>
      </c>
      <c r="BJ40" s="35">
        <f t="shared" si="10"/>
        <v>3.4482758620689655E-2</v>
      </c>
      <c r="BK40" s="35">
        <f t="shared" si="10"/>
        <v>0</v>
      </c>
      <c r="BL40" s="35">
        <f t="shared" si="10"/>
        <v>3.6764705882352942E-2</v>
      </c>
      <c r="BM40" s="35">
        <f t="shared" si="10"/>
        <v>1.5873015873015886E-2</v>
      </c>
      <c r="BN40" s="35">
        <f t="shared" si="10"/>
        <v>7.6923076923076927E-2</v>
      </c>
      <c r="BO40" s="35">
        <f t="shared" si="10"/>
        <v>1.3499480789200415E-2</v>
      </c>
      <c r="BP40" s="35">
        <f t="shared" si="10"/>
        <v>0</v>
      </c>
      <c r="BQ40" s="35">
        <f t="shared" si="10"/>
        <v>4.4444444444444488E-2</v>
      </c>
      <c r="BR40" s="35">
        <f t="shared" si="10"/>
        <v>0</v>
      </c>
      <c r="BS40" s="35">
        <f t="shared" ref="BS40:CF40" si="11">IF(ISNUMBER(BS38+BS39),BS39/BS38,"")</f>
        <v>0</v>
      </c>
      <c r="BT40" s="35">
        <f t="shared" si="11"/>
        <v>2.4390243902438977E-2</v>
      </c>
      <c r="BU40" s="35" t="str">
        <f t="shared" si="11"/>
        <v/>
      </c>
      <c r="BV40" s="35">
        <f t="shared" si="11"/>
        <v>2.2471910112359071E-3</v>
      </c>
      <c r="BW40" s="35">
        <f t="shared" si="11"/>
        <v>9.0991810737031729E-4</v>
      </c>
      <c r="BX40" s="35">
        <f t="shared" si="11"/>
        <v>9.9009900990099098E-3</v>
      </c>
      <c r="BY40" s="35">
        <f t="shared" si="11"/>
        <v>0.19999999999999937</v>
      </c>
      <c r="BZ40" s="35">
        <f t="shared" si="11"/>
        <v>6.6666666666666624E-2</v>
      </c>
      <c r="CA40" s="35">
        <f t="shared" si="11"/>
        <v>1.4388489208632786E-3</v>
      </c>
      <c r="CB40" s="35">
        <f t="shared" si="11"/>
        <v>7.6923076923076983E-2</v>
      </c>
      <c r="CC40" s="35">
        <f t="shared" si="11"/>
        <v>0</v>
      </c>
      <c r="CD40" s="35">
        <f t="shared" si="11"/>
        <v>9.090909090909087E-2</v>
      </c>
      <c r="CE40" s="35">
        <f t="shared" si="11"/>
        <v>2.1276595744680812E-2</v>
      </c>
      <c r="CF40" s="35" t="str">
        <f t="shared" si="11"/>
        <v/>
      </c>
    </row>
    <row r="41" spans="1:84" s="15" customFormat="1" ht="13.2">
      <c r="A41" s="2"/>
      <c r="B41" s="3"/>
      <c r="C41" s="3"/>
      <c r="D41" s="3"/>
      <c r="E41" s="2"/>
      <c r="F41" s="43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</row>
    <row r="42" spans="1:84" s="16" customFormat="1" ht="13.2">
      <c r="A42" s="4" t="s">
        <v>143</v>
      </c>
      <c r="B42" s="5" t="s">
        <v>144</v>
      </c>
      <c r="C42" s="5" t="s">
        <v>145</v>
      </c>
      <c r="D42" s="5">
        <v>1</v>
      </c>
      <c r="E42" s="4"/>
      <c r="F42" s="42">
        <v>19</v>
      </c>
      <c r="G42" s="42">
        <v>1.54</v>
      </c>
      <c r="H42" s="42">
        <v>32.799999999999997</v>
      </c>
      <c r="I42" s="42">
        <v>4.47</v>
      </c>
      <c r="J42" s="42">
        <v>1.97</v>
      </c>
      <c r="K42" s="42">
        <v>0.09</v>
      </c>
      <c r="L42" s="42">
        <v>0.02</v>
      </c>
      <c r="M42" s="42">
        <v>1.8</v>
      </c>
      <c r="N42" s="42">
        <v>5.71</v>
      </c>
      <c r="O42" s="42">
        <v>0.12</v>
      </c>
      <c r="P42" s="42">
        <v>2</v>
      </c>
      <c r="Q42" s="42">
        <v>131</v>
      </c>
      <c r="R42" s="42" t="s">
        <v>96</v>
      </c>
      <c r="S42" s="42">
        <v>53200</v>
      </c>
      <c r="T42" s="42" t="s">
        <v>93</v>
      </c>
      <c r="U42" s="42">
        <v>1</v>
      </c>
      <c r="V42" s="42">
        <v>2.2000000000000002</v>
      </c>
      <c r="W42" s="42">
        <v>2650</v>
      </c>
      <c r="X42" s="42">
        <v>11.9</v>
      </c>
      <c r="Y42" s="42">
        <v>41</v>
      </c>
      <c r="Z42" s="42">
        <v>0.2</v>
      </c>
      <c r="AA42" s="42">
        <v>522</v>
      </c>
      <c r="AB42" s="42">
        <v>52.5</v>
      </c>
      <c r="AC42" s="42">
        <v>25.5</v>
      </c>
      <c r="AD42" s="42">
        <v>27.4</v>
      </c>
      <c r="AE42" s="42">
        <v>19.899999999999999</v>
      </c>
      <c r="AF42" s="42">
        <v>80.3</v>
      </c>
      <c r="AG42" s="42">
        <v>2</v>
      </c>
      <c r="AH42" s="42">
        <v>2</v>
      </c>
      <c r="AI42" s="42">
        <v>9.7799999999999994</v>
      </c>
      <c r="AJ42" s="42" t="s">
        <v>95</v>
      </c>
      <c r="AK42" s="42">
        <v>1640</v>
      </c>
      <c r="AL42" s="42">
        <v>33</v>
      </c>
      <c r="AM42" s="42">
        <v>2.34</v>
      </c>
      <c r="AN42" s="42">
        <v>7130</v>
      </c>
      <c r="AO42" s="42">
        <v>92</v>
      </c>
      <c r="AP42" s="42">
        <v>8.1999999999999993</v>
      </c>
      <c r="AQ42" s="42">
        <v>672</v>
      </c>
      <c r="AR42" s="42">
        <v>47</v>
      </c>
      <c r="AS42" s="42">
        <v>163</v>
      </c>
      <c r="AT42" s="42">
        <v>234</v>
      </c>
      <c r="AU42" s="42">
        <v>81.099999999999994</v>
      </c>
      <c r="AV42" s="42" t="s">
        <v>97</v>
      </c>
      <c r="AW42" s="42">
        <v>24.4</v>
      </c>
      <c r="AX42" s="42">
        <v>15</v>
      </c>
      <c r="AY42" s="42" t="s">
        <v>93</v>
      </c>
      <c r="AZ42" s="42">
        <v>108</v>
      </c>
      <c r="BA42" s="42" t="s">
        <v>99</v>
      </c>
      <c r="BB42" s="42">
        <v>1750</v>
      </c>
      <c r="BC42" s="42" t="s">
        <v>98</v>
      </c>
      <c r="BD42" s="42">
        <v>10.6</v>
      </c>
      <c r="BE42" s="42">
        <v>1.2</v>
      </c>
      <c r="BF42" s="42">
        <v>15.3</v>
      </c>
      <c r="BG42" s="42">
        <v>0.9</v>
      </c>
      <c r="BH42" s="42">
        <v>3.38</v>
      </c>
      <c r="BI42" s="42">
        <v>16.899999999999999</v>
      </c>
      <c r="BJ42" s="42">
        <v>213</v>
      </c>
      <c r="BK42" s="42">
        <v>5</v>
      </c>
      <c r="BL42" s="42">
        <v>383</v>
      </c>
      <c r="BM42" s="42">
        <v>20.2</v>
      </c>
      <c r="BN42" s="42">
        <v>1080</v>
      </c>
      <c r="BO42" s="42">
        <v>61.8</v>
      </c>
      <c r="BP42" s="42">
        <v>26.5</v>
      </c>
      <c r="BQ42" s="42">
        <v>1.39</v>
      </c>
      <c r="BR42" s="42">
        <v>2.72</v>
      </c>
      <c r="BS42" s="42">
        <v>6.14</v>
      </c>
      <c r="BT42" s="42">
        <v>43</v>
      </c>
      <c r="BU42" s="42" t="s">
        <v>100</v>
      </c>
      <c r="BV42" s="42">
        <v>6.18</v>
      </c>
      <c r="BW42" s="42">
        <v>2.25</v>
      </c>
      <c r="BX42" s="42">
        <v>2.84</v>
      </c>
      <c r="BY42" s="42">
        <v>0.17</v>
      </c>
      <c r="BZ42" s="42">
        <v>0.82</v>
      </c>
      <c r="CA42" s="42">
        <v>0.15</v>
      </c>
      <c r="CB42" s="42">
        <v>0.03</v>
      </c>
      <c r="CC42" s="42">
        <v>12.2</v>
      </c>
      <c r="CD42" s="42">
        <v>0.2</v>
      </c>
      <c r="CE42" s="42">
        <v>0.21</v>
      </c>
      <c r="CF42" s="42">
        <v>0.04</v>
      </c>
    </row>
    <row r="43" spans="1:84" s="16" customFormat="1" ht="13.2">
      <c r="A43" s="4" t="s">
        <v>141</v>
      </c>
      <c r="B43" s="5" t="s">
        <v>142</v>
      </c>
      <c r="C43" s="5"/>
      <c r="D43" s="5">
        <v>1</v>
      </c>
      <c r="E43" s="4"/>
      <c r="F43" s="42" t="s">
        <v>99</v>
      </c>
      <c r="G43" s="42">
        <v>1.32</v>
      </c>
      <c r="H43" s="42">
        <v>32.6</v>
      </c>
      <c r="I43" s="42">
        <v>4.24</v>
      </c>
      <c r="J43" s="42">
        <v>1.66</v>
      </c>
      <c r="K43" s="42">
        <v>0.1</v>
      </c>
      <c r="L43" s="42">
        <v>0.02</v>
      </c>
      <c r="M43" s="42">
        <v>2.2000000000000002</v>
      </c>
      <c r="N43" s="42">
        <v>4.84</v>
      </c>
      <c r="O43" s="42">
        <v>0.11</v>
      </c>
      <c r="P43" s="42">
        <v>1</v>
      </c>
      <c r="Q43" s="42">
        <v>133</v>
      </c>
      <c r="R43" s="42" t="s">
        <v>96</v>
      </c>
      <c r="S43" s="42">
        <v>66300</v>
      </c>
      <c r="T43" s="42" t="s">
        <v>93</v>
      </c>
      <c r="U43" s="42">
        <v>1.1000000000000001</v>
      </c>
      <c r="V43" s="42">
        <v>2.2999999999999998</v>
      </c>
      <c r="W43" s="42">
        <v>2840</v>
      </c>
      <c r="X43" s="42">
        <v>10.6</v>
      </c>
      <c r="Y43" s="42">
        <v>38</v>
      </c>
      <c r="Z43" s="42">
        <v>0.1</v>
      </c>
      <c r="AA43" s="42">
        <v>523</v>
      </c>
      <c r="AB43" s="42">
        <v>52</v>
      </c>
      <c r="AC43" s="42">
        <v>25.2</v>
      </c>
      <c r="AD43" s="42">
        <v>27.5</v>
      </c>
      <c r="AE43" s="42">
        <v>20.100000000000001</v>
      </c>
      <c r="AF43" s="42">
        <v>83</v>
      </c>
      <c r="AG43" s="42">
        <v>3</v>
      </c>
      <c r="AH43" s="42">
        <v>2</v>
      </c>
      <c r="AI43" s="42">
        <v>9.42</v>
      </c>
      <c r="AJ43" s="42" t="s">
        <v>95</v>
      </c>
      <c r="AK43" s="42">
        <v>1780</v>
      </c>
      <c r="AL43" s="42">
        <v>33</v>
      </c>
      <c r="AM43" s="42">
        <v>2.33</v>
      </c>
      <c r="AN43" s="42">
        <v>6870</v>
      </c>
      <c r="AO43" s="42">
        <v>85</v>
      </c>
      <c r="AP43" s="42">
        <v>7.5</v>
      </c>
      <c r="AQ43" s="42">
        <v>694</v>
      </c>
      <c r="AR43" s="42">
        <v>56</v>
      </c>
      <c r="AS43" s="42">
        <v>169</v>
      </c>
      <c r="AT43" s="42">
        <v>247</v>
      </c>
      <c r="AU43" s="42">
        <v>65.599999999999994</v>
      </c>
      <c r="AV43" s="42" t="s">
        <v>97</v>
      </c>
      <c r="AW43" s="42">
        <v>22.4</v>
      </c>
      <c r="AX43" s="42">
        <v>15</v>
      </c>
      <c r="AY43" s="42" t="s">
        <v>93</v>
      </c>
      <c r="AZ43" s="42">
        <v>111</v>
      </c>
      <c r="BA43" s="42" t="s">
        <v>99</v>
      </c>
      <c r="BB43" s="42">
        <v>1920</v>
      </c>
      <c r="BC43" s="42" t="s">
        <v>98</v>
      </c>
      <c r="BD43" s="42">
        <v>10.7</v>
      </c>
      <c r="BE43" s="42">
        <v>0.9</v>
      </c>
      <c r="BF43" s="42">
        <v>16</v>
      </c>
      <c r="BG43" s="42">
        <v>0.9</v>
      </c>
      <c r="BH43" s="42">
        <v>3.36</v>
      </c>
      <c r="BI43" s="42">
        <v>16.399999999999999</v>
      </c>
      <c r="BJ43" s="42">
        <v>213</v>
      </c>
      <c r="BK43" s="42">
        <v>4</v>
      </c>
      <c r="BL43" s="42">
        <v>363</v>
      </c>
      <c r="BM43" s="42">
        <v>19.3</v>
      </c>
      <c r="BN43" s="42">
        <v>1020</v>
      </c>
      <c r="BO43" s="42">
        <v>53.1</v>
      </c>
      <c r="BP43" s="42">
        <v>26.7</v>
      </c>
      <c r="BQ43" s="42">
        <v>1.82</v>
      </c>
      <c r="BR43" s="42">
        <v>2.33</v>
      </c>
      <c r="BS43" s="42">
        <v>7.86</v>
      </c>
      <c r="BT43" s="42">
        <v>42.8</v>
      </c>
      <c r="BU43" s="42" t="s">
        <v>100</v>
      </c>
      <c r="BV43" s="42">
        <v>5.93</v>
      </c>
      <c r="BW43" s="42">
        <v>1.89</v>
      </c>
      <c r="BX43" s="42">
        <v>2.97</v>
      </c>
      <c r="BY43" s="42">
        <v>0.17</v>
      </c>
      <c r="BZ43" s="42">
        <v>0.81</v>
      </c>
      <c r="CA43" s="42">
        <v>0.13</v>
      </c>
      <c r="CB43" s="42">
        <v>0.03</v>
      </c>
      <c r="CC43" s="42">
        <v>10.3</v>
      </c>
      <c r="CD43" s="42">
        <v>0.23</v>
      </c>
      <c r="CE43" s="42">
        <v>0.18</v>
      </c>
      <c r="CF43" s="42">
        <v>0.04</v>
      </c>
    </row>
    <row r="44" spans="1:84" s="15" customFormat="1" ht="13.2">
      <c r="A44" s="2"/>
      <c r="B44" s="3"/>
      <c r="C44" s="3"/>
      <c r="D44" s="3"/>
      <c r="E44" s="45" t="s">
        <v>190</v>
      </c>
      <c r="F44" s="34" t="str">
        <f>IF(ISNUMBER(F42+F43),AVERAGE(F42:F43),"")</f>
        <v/>
      </c>
      <c r="G44" s="34">
        <f>IF(ISNUMBER(G42+G43),AVERAGE(G42:G43),"")</f>
        <v>1.4300000000000002</v>
      </c>
      <c r="H44" s="34">
        <f>IF(ISNUMBER(H42+H43),AVERAGE(H42:H43),"")</f>
        <v>32.700000000000003</v>
      </c>
      <c r="I44" s="34">
        <f>IF(ISNUMBER(I42+I43),AVERAGE(I42:I43),"")</f>
        <v>4.3550000000000004</v>
      </c>
      <c r="J44" s="34">
        <f>IF(ISNUMBER(J42+J43),AVERAGE(J42:J43),"")</f>
        <v>1.8149999999999999</v>
      </c>
      <c r="K44" s="34">
        <f>IF(ISNUMBER(K42+K43),AVERAGE(K42:K43),"")</f>
        <v>9.5000000000000001E-2</v>
      </c>
      <c r="L44" s="34">
        <f>IF(ISNUMBER(L42+L43),AVERAGE(L42:L43),"")</f>
        <v>0.02</v>
      </c>
      <c r="M44" s="34">
        <f>IF(ISNUMBER(M42+M43),AVERAGE(M42:M43),"")</f>
        <v>2</v>
      </c>
      <c r="N44" s="34">
        <f>IF(ISNUMBER(N42+N43),AVERAGE(N42:N43),"")</f>
        <v>5.2750000000000004</v>
      </c>
      <c r="O44" s="34">
        <f>IF(ISNUMBER(O42+O43),AVERAGE(O42:O43),"")</f>
        <v>0.11499999999999999</v>
      </c>
      <c r="P44" s="34">
        <f>IF(ISNUMBER(P42+P43),AVERAGE(P42:P43),"")</f>
        <v>1.5</v>
      </c>
      <c r="Q44" s="34">
        <f>IF(ISNUMBER(Q42+Q43),AVERAGE(Q42:Q43),"")</f>
        <v>132</v>
      </c>
      <c r="R44" s="34" t="str">
        <f>IF(ISNUMBER(R42+R43),AVERAGE(R42:R43),"")</f>
        <v/>
      </c>
      <c r="S44" s="34">
        <f>IF(ISNUMBER(S42+S43),AVERAGE(S42:S43),"")</f>
        <v>59750</v>
      </c>
      <c r="T44" s="34" t="str">
        <f>IF(ISNUMBER(T42+T43),AVERAGE(T42:T43),"")</f>
        <v/>
      </c>
      <c r="U44" s="34">
        <f>IF(ISNUMBER(U42+U43),AVERAGE(U42:U43),"")</f>
        <v>1.05</v>
      </c>
      <c r="V44" s="34">
        <f>IF(ISNUMBER(V42+V43),AVERAGE(V42:V43),"")</f>
        <v>2.25</v>
      </c>
      <c r="W44" s="34">
        <f>IF(ISNUMBER(W42+W43),AVERAGE(W42:W43),"")</f>
        <v>2745</v>
      </c>
      <c r="X44" s="34">
        <f>IF(ISNUMBER(X42+X43),AVERAGE(X42:X43),"")</f>
        <v>11.25</v>
      </c>
      <c r="Y44" s="34">
        <f>IF(ISNUMBER(Y42+Y43),AVERAGE(Y42:Y43),"")</f>
        <v>39.5</v>
      </c>
      <c r="Z44" s="34">
        <f>IF(ISNUMBER(Z42+Z43),AVERAGE(Z42:Z43),"")</f>
        <v>0.15000000000000002</v>
      </c>
      <c r="AA44" s="34">
        <f>IF(ISNUMBER(AA42+AA43),AVERAGE(AA42:AA43),"")</f>
        <v>522.5</v>
      </c>
      <c r="AB44" s="34">
        <f>IF(ISNUMBER(AB42+AB43),AVERAGE(AB42:AB43),"")</f>
        <v>52.25</v>
      </c>
      <c r="AC44" s="34">
        <f>IF(ISNUMBER(AC42+AC43),AVERAGE(AC42:AC43),"")</f>
        <v>25.35</v>
      </c>
      <c r="AD44" s="34">
        <f>IF(ISNUMBER(AD42+AD43),AVERAGE(AD42:AD43),"")</f>
        <v>27.45</v>
      </c>
      <c r="AE44" s="34">
        <f>IF(ISNUMBER(AE42+AE43),AVERAGE(AE42:AE43),"")</f>
        <v>20</v>
      </c>
      <c r="AF44" s="34">
        <f>IF(ISNUMBER(AF42+AF43),AVERAGE(AF42:AF43),"")</f>
        <v>81.650000000000006</v>
      </c>
      <c r="AG44" s="34">
        <f>IF(ISNUMBER(AG42+AG43),AVERAGE(AG42:AG43),"")</f>
        <v>2.5</v>
      </c>
      <c r="AH44" s="34">
        <f>IF(ISNUMBER(AH42+AH43),AVERAGE(AH42:AH43),"")</f>
        <v>2</v>
      </c>
      <c r="AI44" s="34">
        <f>IF(ISNUMBER(AI42+AI43),AVERAGE(AI42:AI43),"")</f>
        <v>9.6</v>
      </c>
      <c r="AJ44" s="34" t="str">
        <f>IF(ISNUMBER(AJ42+AJ43),AVERAGE(AJ42:AJ43),"")</f>
        <v/>
      </c>
      <c r="AK44" s="34">
        <f>IF(ISNUMBER(AK42+AK43),AVERAGE(AK42:AK43),"")</f>
        <v>1710</v>
      </c>
      <c r="AL44" s="34">
        <f>IF(ISNUMBER(AL42+AL43),AVERAGE(AL42:AL43),"")</f>
        <v>33</v>
      </c>
      <c r="AM44" s="34">
        <f>IF(ISNUMBER(AM42+AM43),AVERAGE(AM42:AM43),"")</f>
        <v>2.335</v>
      </c>
      <c r="AN44" s="34">
        <f>IF(ISNUMBER(AN42+AN43),AVERAGE(AN42:AN43),"")</f>
        <v>7000</v>
      </c>
      <c r="AO44" s="34">
        <f>IF(ISNUMBER(AO42+AO43),AVERAGE(AO42:AO43),"")</f>
        <v>88.5</v>
      </c>
      <c r="AP44" s="34">
        <f>IF(ISNUMBER(AP42+AP43),AVERAGE(AP42:AP43),"")</f>
        <v>7.85</v>
      </c>
      <c r="AQ44" s="34">
        <f>IF(ISNUMBER(AQ42+AQ43),AVERAGE(AQ42:AQ43),"")</f>
        <v>683</v>
      </c>
      <c r="AR44" s="34">
        <f>IF(ISNUMBER(AR42+AR43),AVERAGE(AR42:AR43),"")</f>
        <v>51.5</v>
      </c>
      <c r="AS44" s="34">
        <f>IF(ISNUMBER(AS42+AS43),AVERAGE(AS42:AS43),"")</f>
        <v>166</v>
      </c>
      <c r="AT44" s="34">
        <f>IF(ISNUMBER(AT42+AT43),AVERAGE(AT42:AT43),"")</f>
        <v>240.5</v>
      </c>
      <c r="AU44" s="34">
        <f>IF(ISNUMBER(AU42+AU43),AVERAGE(AU42:AU43),"")</f>
        <v>73.349999999999994</v>
      </c>
      <c r="AV44" s="34" t="str">
        <f>IF(ISNUMBER(AV42+AV43),AVERAGE(AV42:AV43),"")</f>
        <v/>
      </c>
      <c r="AW44" s="34">
        <f>IF(ISNUMBER(AW42+AW43),AVERAGE(AW42:AW43),"")</f>
        <v>23.4</v>
      </c>
      <c r="AX44" s="34">
        <f>IF(ISNUMBER(AX42+AX43),AVERAGE(AX42:AX43),"")</f>
        <v>15</v>
      </c>
      <c r="AY44" s="34" t="str">
        <f>IF(ISNUMBER(AY42+AY43),AVERAGE(AY42:AY43),"")</f>
        <v/>
      </c>
      <c r="AZ44" s="34">
        <f>IF(ISNUMBER(AZ42+AZ43),AVERAGE(AZ42:AZ43),"")</f>
        <v>109.5</v>
      </c>
      <c r="BA44" s="34" t="str">
        <f>IF(ISNUMBER(BA42+BA43),AVERAGE(BA42:BA43),"")</f>
        <v/>
      </c>
      <c r="BB44" s="34">
        <f>IF(ISNUMBER(BB42+BB43),AVERAGE(BB42:BB43),"")</f>
        <v>1835</v>
      </c>
      <c r="BC44" s="34" t="str">
        <f>IF(ISNUMBER(BC42+BC43),AVERAGE(BC42:BC43),"")</f>
        <v/>
      </c>
      <c r="BD44" s="34">
        <f>IF(ISNUMBER(BD42+BD43),AVERAGE(BD42:BD43),"")</f>
        <v>10.649999999999999</v>
      </c>
      <c r="BE44" s="34">
        <f>IF(ISNUMBER(BE42+BE43),AVERAGE(BE42:BE43),"")</f>
        <v>1.05</v>
      </c>
      <c r="BF44" s="34">
        <f>IF(ISNUMBER(BF42+BF43),AVERAGE(BF42:BF43),"")</f>
        <v>15.65</v>
      </c>
      <c r="BG44" s="34">
        <f>IF(ISNUMBER(BG42+BG43),AVERAGE(BG42:BG43),"")</f>
        <v>0.9</v>
      </c>
      <c r="BH44" s="34">
        <f>IF(ISNUMBER(BH42+BH43),AVERAGE(BH42:BH43),"")</f>
        <v>3.37</v>
      </c>
      <c r="BI44" s="34">
        <f>IF(ISNUMBER(BI42+BI43),AVERAGE(BI42:BI43),"")</f>
        <v>16.649999999999999</v>
      </c>
      <c r="BJ44" s="34">
        <f>IF(ISNUMBER(BJ42+BJ43),AVERAGE(BJ42:BJ43),"")</f>
        <v>213</v>
      </c>
      <c r="BK44" s="34">
        <f>IF(ISNUMBER(BK42+BK43),AVERAGE(BK42:BK43),"")</f>
        <v>4.5</v>
      </c>
      <c r="BL44" s="34">
        <f>IF(ISNUMBER(BL42+BL43),AVERAGE(BL42:BL43),"")</f>
        <v>373</v>
      </c>
      <c r="BM44" s="34">
        <f>IF(ISNUMBER(BM42+BM43),AVERAGE(BM42:BM43),"")</f>
        <v>19.75</v>
      </c>
      <c r="BN44" s="34">
        <f>IF(ISNUMBER(BN42+BN43),AVERAGE(BN42:BN43),"")</f>
        <v>1050</v>
      </c>
      <c r="BO44" s="34">
        <f>IF(ISNUMBER(BO42+BO43),AVERAGE(BO42:BO43),"")</f>
        <v>57.45</v>
      </c>
      <c r="BP44" s="34">
        <f>IF(ISNUMBER(BP42+BP43),AVERAGE(BP42:BP43),"")</f>
        <v>26.6</v>
      </c>
      <c r="BQ44" s="34">
        <f>IF(ISNUMBER(BQ42+BQ43),AVERAGE(BQ42:BQ43),"")</f>
        <v>1.605</v>
      </c>
      <c r="BR44" s="34">
        <f>IF(ISNUMBER(BR42+BR43),AVERAGE(BR42:BR43),"")</f>
        <v>2.5250000000000004</v>
      </c>
      <c r="BS44" s="34">
        <f>IF(ISNUMBER(BS42+BS43),AVERAGE(BS42:BS43),"")</f>
        <v>7</v>
      </c>
      <c r="BT44" s="34">
        <f>IF(ISNUMBER(BT42+BT43),AVERAGE(BT42:BT43),"")</f>
        <v>42.9</v>
      </c>
      <c r="BU44" s="34" t="str">
        <f>IF(ISNUMBER(BU42+BU43),AVERAGE(BU42:BU43),"")</f>
        <v/>
      </c>
      <c r="BV44" s="34">
        <f>IF(ISNUMBER(BV42+BV43),AVERAGE(BV42:BV43),"")</f>
        <v>6.0549999999999997</v>
      </c>
      <c r="BW44" s="34">
        <f>IF(ISNUMBER(BW42+BW43),AVERAGE(BW42:BW43),"")</f>
        <v>2.0699999999999998</v>
      </c>
      <c r="BX44" s="34">
        <f>IF(ISNUMBER(BX42+BX43),AVERAGE(BX42:BX43),"")</f>
        <v>2.9050000000000002</v>
      </c>
      <c r="BY44" s="34">
        <f>IF(ISNUMBER(BY42+BY43),AVERAGE(BY42:BY43),"")</f>
        <v>0.17</v>
      </c>
      <c r="BZ44" s="34">
        <f>IF(ISNUMBER(BZ42+BZ43),AVERAGE(BZ42:BZ43),"")</f>
        <v>0.81499999999999995</v>
      </c>
      <c r="CA44" s="34">
        <f>IF(ISNUMBER(CA42+CA43),AVERAGE(CA42:CA43),"")</f>
        <v>0.14000000000000001</v>
      </c>
      <c r="CB44" s="34">
        <f>IF(ISNUMBER(CB42+CB43),AVERAGE(CB42:CB43),"")</f>
        <v>0.03</v>
      </c>
      <c r="CC44" s="34">
        <f>IF(ISNUMBER(CC42+CC43),AVERAGE(CC42:CC43),"")</f>
        <v>11.25</v>
      </c>
      <c r="CD44" s="34">
        <f>IF(ISNUMBER(CD42+CD43),AVERAGE(CD42:CD43),"")</f>
        <v>0.21500000000000002</v>
      </c>
      <c r="CE44" s="34">
        <f>IF(ISNUMBER(CE42+CE43),AVERAGE(CE42:CE43),"")</f>
        <v>0.19500000000000001</v>
      </c>
      <c r="CF44" s="34">
        <f>IF(ISNUMBER(CF42+CF43),AVERAGE(CF42:CF43),"")</f>
        <v>0.04</v>
      </c>
    </row>
    <row r="45" spans="1:84" s="15" customFormat="1" ht="13.2">
      <c r="A45" s="2"/>
      <c r="B45" s="3"/>
      <c r="C45" s="3"/>
      <c r="D45" s="3"/>
      <c r="E45" s="45" t="s">
        <v>191</v>
      </c>
      <c r="F45" s="34" t="str">
        <f>IF(ISNUMBER(F42+F43),_xlfn.STDEV.P(F42:F43),"")</f>
        <v/>
      </c>
      <c r="G45" s="34">
        <f>IF(ISNUMBER(G42+G43),_xlfn.STDEV.P(G42:G43),"")</f>
        <v>0.10999999999999999</v>
      </c>
      <c r="H45" s="34">
        <f>IF(ISNUMBER(H42+H43),_xlfn.STDEV.P(H42:H43),"")</f>
        <v>9.9999999999997882E-2</v>
      </c>
      <c r="I45" s="34">
        <f>IF(ISNUMBER(I42+I43),_xlfn.STDEV.P(I42:I43),"")</f>
        <v>0.11499999999999977</v>
      </c>
      <c r="J45" s="34">
        <f>IF(ISNUMBER(J42+J43),_xlfn.STDEV.P(J42:J43),"")</f>
        <v>0.15500000000000003</v>
      </c>
      <c r="K45" s="34">
        <f>IF(ISNUMBER(K42+K43),_xlfn.STDEV.P(K42:K43),"")</f>
        <v>5.0000000000000044E-3</v>
      </c>
      <c r="L45" s="34">
        <f>IF(ISNUMBER(L42+L43),_xlfn.STDEV.P(L42:L43),"")</f>
        <v>0</v>
      </c>
      <c r="M45" s="34">
        <f>IF(ISNUMBER(M42+M43),_xlfn.STDEV.P(M42:M43),"")</f>
        <v>0.20000000000000007</v>
      </c>
      <c r="N45" s="34">
        <f>IF(ISNUMBER(N42+N43),_xlfn.STDEV.P(N42:N43),"")</f>
        <v>0.43500000000000005</v>
      </c>
      <c r="O45" s="34">
        <f>IF(ISNUMBER(O42+O43),_xlfn.STDEV.P(O42:O43),"")</f>
        <v>4.9999999999999975E-3</v>
      </c>
      <c r="P45" s="34">
        <f>IF(ISNUMBER(P42+P43),_xlfn.STDEV.P(P42:P43),"")</f>
        <v>0.5</v>
      </c>
      <c r="Q45" s="34">
        <f>IF(ISNUMBER(Q42+Q43),_xlfn.STDEV.P(Q42:Q43),"")</f>
        <v>1</v>
      </c>
      <c r="R45" s="34" t="str">
        <f>IF(ISNUMBER(R42+R43),_xlfn.STDEV.P(R42:R43),"")</f>
        <v/>
      </c>
      <c r="S45" s="34">
        <f>IF(ISNUMBER(S42+S43),_xlfn.STDEV.P(S42:S43),"")</f>
        <v>6550</v>
      </c>
      <c r="T45" s="34" t="str">
        <f>IF(ISNUMBER(T42+T43),_xlfn.STDEV.P(T42:T43),"")</f>
        <v/>
      </c>
      <c r="U45" s="34">
        <f>IF(ISNUMBER(U42+U43),_xlfn.STDEV.P(U42:U43),"")</f>
        <v>5.0000000000000044E-2</v>
      </c>
      <c r="V45" s="34">
        <f>IF(ISNUMBER(V42+V43),_xlfn.STDEV.P(V42:V43),"")</f>
        <v>4.9999999999999822E-2</v>
      </c>
      <c r="W45" s="34">
        <f>IF(ISNUMBER(W42+W43),_xlfn.STDEV.P(W42:W43),"")</f>
        <v>95</v>
      </c>
      <c r="X45" s="34">
        <f>IF(ISNUMBER(X42+X43),_xlfn.STDEV.P(X42:X43),"")</f>
        <v>0.65000000000000036</v>
      </c>
      <c r="Y45" s="34">
        <f>IF(ISNUMBER(Y42+Y43),_xlfn.STDEV.P(Y42:Y43),"")</f>
        <v>1.5</v>
      </c>
      <c r="Z45" s="34">
        <f>IF(ISNUMBER(Z42+Z43),_xlfn.STDEV.P(Z42:Z43),"")</f>
        <v>4.9999999999999989E-2</v>
      </c>
      <c r="AA45" s="34">
        <f>IF(ISNUMBER(AA42+AA43),_xlfn.STDEV.P(AA42:AA43),"")</f>
        <v>0.5</v>
      </c>
      <c r="AB45" s="34">
        <f>IF(ISNUMBER(AB42+AB43),_xlfn.STDEV.P(AB42:AB43),"")</f>
        <v>0.25</v>
      </c>
      <c r="AC45" s="34">
        <f>IF(ISNUMBER(AC42+AC43),_xlfn.STDEV.P(AC42:AC43),"")</f>
        <v>0.15000000000000036</v>
      </c>
      <c r="AD45" s="34">
        <f>IF(ISNUMBER(AD42+AD43),_xlfn.STDEV.P(AD42:AD43),"")</f>
        <v>5.0000000000000711E-2</v>
      </c>
      <c r="AE45" s="34">
        <f>IF(ISNUMBER(AE42+AE43),_xlfn.STDEV.P(AE42:AE43),"")</f>
        <v>0.10000000000000142</v>
      </c>
      <c r="AF45" s="34">
        <f>IF(ISNUMBER(AF42+AF43),_xlfn.STDEV.P(AF42:AF43),"")</f>
        <v>1.3500000000000014</v>
      </c>
      <c r="AG45" s="34">
        <f>IF(ISNUMBER(AG42+AG43),_xlfn.STDEV.P(AG42:AG43),"")</f>
        <v>0.5</v>
      </c>
      <c r="AH45" s="34">
        <f>IF(ISNUMBER(AH42+AH43),_xlfn.STDEV.P(AH42:AH43),"")</f>
        <v>0</v>
      </c>
      <c r="AI45" s="34">
        <f>IF(ISNUMBER(AI42+AI43),_xlfn.STDEV.P(AI42:AI43),"")</f>
        <v>0.17999999999999972</v>
      </c>
      <c r="AJ45" s="34" t="str">
        <f>IF(ISNUMBER(AJ42+AJ43),_xlfn.STDEV.P(AJ42:AJ43),"")</f>
        <v/>
      </c>
      <c r="AK45" s="34">
        <f>IF(ISNUMBER(AK42+AK43),_xlfn.STDEV.P(AK42:AK43),"")</f>
        <v>70</v>
      </c>
      <c r="AL45" s="34">
        <f>IF(ISNUMBER(AL42+AL43),_xlfn.STDEV.P(AL42:AL43),"")</f>
        <v>0</v>
      </c>
      <c r="AM45" s="34">
        <f>IF(ISNUMBER(AM42+AM43),_xlfn.STDEV.P(AM42:AM43),"")</f>
        <v>4.9999999999998934E-3</v>
      </c>
      <c r="AN45" s="34">
        <f>IF(ISNUMBER(AN42+AN43),_xlfn.STDEV.P(AN42:AN43),"")</f>
        <v>130</v>
      </c>
      <c r="AO45" s="34">
        <f>IF(ISNUMBER(AO42+AO43),_xlfn.STDEV.P(AO42:AO43),"")</f>
        <v>3.5</v>
      </c>
      <c r="AP45" s="34">
        <f>IF(ISNUMBER(AP42+AP43),_xlfn.STDEV.P(AP42:AP43),"")</f>
        <v>0.34999999999999964</v>
      </c>
      <c r="AQ45" s="34">
        <f>IF(ISNUMBER(AQ42+AQ43),_xlfn.STDEV.P(AQ42:AQ43),"")</f>
        <v>11</v>
      </c>
      <c r="AR45" s="34">
        <f>IF(ISNUMBER(AR42+AR43),_xlfn.STDEV.P(AR42:AR43),"")</f>
        <v>4.5</v>
      </c>
      <c r="AS45" s="34">
        <f>IF(ISNUMBER(AS42+AS43),_xlfn.STDEV.P(AS42:AS43),"")</f>
        <v>3</v>
      </c>
      <c r="AT45" s="34">
        <f>IF(ISNUMBER(AT42+AT43),_xlfn.STDEV.P(AT42:AT43),"")</f>
        <v>6.5</v>
      </c>
      <c r="AU45" s="34">
        <f>IF(ISNUMBER(AU42+AU43),_xlfn.STDEV.P(AU42:AU43),"")</f>
        <v>7.7500000000000586</v>
      </c>
      <c r="AV45" s="34" t="str">
        <f>IF(ISNUMBER(AV42+AV43),_xlfn.STDEV.P(AV42:AV43),"")</f>
        <v/>
      </c>
      <c r="AW45" s="34">
        <f>IF(ISNUMBER(AW42+AW43),_xlfn.STDEV.P(AW42:AW43),"")</f>
        <v>1</v>
      </c>
      <c r="AX45" s="34">
        <f>IF(ISNUMBER(AX42+AX43),_xlfn.STDEV.P(AX42:AX43),"")</f>
        <v>0</v>
      </c>
      <c r="AY45" s="34" t="str">
        <f>IF(ISNUMBER(AY42+AY43),_xlfn.STDEV.P(AY42:AY43),"")</f>
        <v/>
      </c>
      <c r="AZ45" s="34">
        <f>IF(ISNUMBER(AZ42+AZ43),_xlfn.STDEV.P(AZ42:AZ43),"")</f>
        <v>1.5</v>
      </c>
      <c r="BA45" s="34" t="str">
        <f>IF(ISNUMBER(BA42+BA43),_xlfn.STDEV.P(BA42:BA43),"")</f>
        <v/>
      </c>
      <c r="BB45" s="34">
        <f>IF(ISNUMBER(BB42+BB43),_xlfn.STDEV.P(BB42:BB43),"")</f>
        <v>85</v>
      </c>
      <c r="BC45" s="34" t="str">
        <f>IF(ISNUMBER(BC42+BC43),_xlfn.STDEV.P(BC42:BC43),"")</f>
        <v/>
      </c>
      <c r="BD45" s="34">
        <f>IF(ISNUMBER(BD42+BD43),_xlfn.STDEV.P(BD42:BD43),"")</f>
        <v>4.9999999999999822E-2</v>
      </c>
      <c r="BE45" s="34">
        <f>IF(ISNUMBER(BE42+BE43),_xlfn.STDEV.P(BE42:BE43),"")</f>
        <v>0.14999999999999988</v>
      </c>
      <c r="BF45" s="34">
        <f>IF(ISNUMBER(BF42+BF43),_xlfn.STDEV.P(BF42:BF43),"")</f>
        <v>0.34999999999999964</v>
      </c>
      <c r="BG45" s="34">
        <f>IF(ISNUMBER(BG42+BG43),_xlfn.STDEV.P(BG42:BG43),"")</f>
        <v>0</v>
      </c>
      <c r="BH45" s="34">
        <f>IF(ISNUMBER(BH42+BH43),_xlfn.STDEV.P(BH42:BH43),"")</f>
        <v>1.0000000000000009E-2</v>
      </c>
      <c r="BI45" s="34">
        <f>IF(ISNUMBER(BI42+BI43),_xlfn.STDEV.P(BI42:BI43),"")</f>
        <v>0.25</v>
      </c>
      <c r="BJ45" s="34">
        <f>IF(ISNUMBER(BJ42+BJ43),_xlfn.STDEV.P(BJ42:BJ43),"")</f>
        <v>0</v>
      </c>
      <c r="BK45" s="34">
        <f>IF(ISNUMBER(BK42+BK43),_xlfn.STDEV.P(BK42:BK43),"")</f>
        <v>0.5</v>
      </c>
      <c r="BL45" s="34">
        <f>IF(ISNUMBER(BL42+BL43),_xlfn.STDEV.P(BL42:BL43),"")</f>
        <v>10</v>
      </c>
      <c r="BM45" s="34">
        <f>IF(ISNUMBER(BM42+BM43),_xlfn.STDEV.P(BM42:BM43),"")</f>
        <v>0.44999999999999929</v>
      </c>
      <c r="BN45" s="34">
        <f>IF(ISNUMBER(BN42+BN43),_xlfn.STDEV.P(BN42:BN43),"")</f>
        <v>30</v>
      </c>
      <c r="BO45" s="34">
        <f>IF(ISNUMBER(BO42+BO43),_xlfn.STDEV.P(BO42:BO43),"")</f>
        <v>4.3499999999999979</v>
      </c>
      <c r="BP45" s="34">
        <f>IF(ISNUMBER(BP42+BP43),_xlfn.STDEV.P(BP42:BP43),"")</f>
        <v>9.9999999999999645E-2</v>
      </c>
      <c r="BQ45" s="34">
        <f>IF(ISNUMBER(BQ42+BQ43),_xlfn.STDEV.P(BQ42:BQ43),"")</f>
        <v>0.21500000000000041</v>
      </c>
      <c r="BR45" s="34">
        <f>IF(ISNUMBER(BR42+BR43),_xlfn.STDEV.P(BR42:BR43),"")</f>
        <v>0.19500000000000009</v>
      </c>
      <c r="BS45" s="34">
        <f>IF(ISNUMBER(BS42+BS43),_xlfn.STDEV.P(BS42:BS43),"")</f>
        <v>0.85999999999999754</v>
      </c>
      <c r="BT45" s="34">
        <f>IF(ISNUMBER(BT42+BT43),_xlfn.STDEV.P(BT42:BT43),"")</f>
        <v>0.10000000000000142</v>
      </c>
      <c r="BU45" s="34" t="str">
        <f>IF(ISNUMBER(BU42+BU43),_xlfn.STDEV.P(BU42:BU43),"")</f>
        <v/>
      </c>
      <c r="BV45" s="34">
        <f>IF(ISNUMBER(BV42+BV43),_xlfn.STDEV.P(BV42:BV43),"")</f>
        <v>0.125</v>
      </c>
      <c r="BW45" s="34">
        <f>IF(ISNUMBER(BW42+BW43),_xlfn.STDEV.P(BW42:BW43),"")</f>
        <v>0.18000000000000005</v>
      </c>
      <c r="BX45" s="34">
        <f>IF(ISNUMBER(BX42+BX43),_xlfn.STDEV.P(BX42:BX43),"")</f>
        <v>6.5000000000000169E-2</v>
      </c>
      <c r="BY45" s="34">
        <f>IF(ISNUMBER(BY42+BY43),_xlfn.STDEV.P(BY42:BY43),"")</f>
        <v>0</v>
      </c>
      <c r="BZ45" s="34">
        <f>IF(ISNUMBER(BZ42+BZ43),_xlfn.STDEV.P(BZ42:BZ43),"")</f>
        <v>4.9999999999999489E-3</v>
      </c>
      <c r="CA45" s="34">
        <f>IF(ISNUMBER(CA42+CA43),_xlfn.STDEV.P(CA42:CA43),"")</f>
        <v>9.999999999999995E-3</v>
      </c>
      <c r="CB45" s="34">
        <f>IF(ISNUMBER(CB42+CB43),_xlfn.STDEV.P(CB42:CB43),"")</f>
        <v>0</v>
      </c>
      <c r="CC45" s="34">
        <f>IF(ISNUMBER(CC42+CC43),_xlfn.STDEV.P(CC42:CC43),"")</f>
        <v>0.94999999999999929</v>
      </c>
      <c r="CD45" s="34">
        <f>IF(ISNUMBER(CD42+CD43),_xlfn.STDEV.P(CD42:CD43),"")</f>
        <v>1.4999999999999999E-2</v>
      </c>
      <c r="CE45" s="34">
        <f>IF(ISNUMBER(CE42+CE43),_xlfn.STDEV.P(CE42:CE43),"")</f>
        <v>1.4999999999999999E-2</v>
      </c>
      <c r="CF45" s="34">
        <f>IF(ISNUMBER(CF42+CF43),_xlfn.STDEV.P(CF42:CF43),"")</f>
        <v>0</v>
      </c>
    </row>
    <row r="46" spans="1:84" s="15" customFormat="1" ht="13.2">
      <c r="A46" s="2"/>
      <c r="B46" s="3"/>
      <c r="C46" s="3"/>
      <c r="D46" s="3"/>
      <c r="E46" s="45" t="s">
        <v>192</v>
      </c>
      <c r="F46" s="35" t="str">
        <f>IF(ISNUMBER(F44+F45),F45/F44,"")</f>
        <v/>
      </c>
      <c r="G46" s="35">
        <f t="shared" ref="G46:BR46" si="12">IF(ISNUMBER(G44+G45),G45/G44,"")</f>
        <v>7.69230769230769E-2</v>
      </c>
      <c r="H46" s="35">
        <f t="shared" si="12"/>
        <v>3.0581039755351032E-3</v>
      </c>
      <c r="I46" s="35">
        <f t="shared" si="12"/>
        <v>2.6406429391503963E-2</v>
      </c>
      <c r="J46" s="35">
        <f t="shared" si="12"/>
        <v>8.5399449035812688E-2</v>
      </c>
      <c r="K46" s="35">
        <f t="shared" si="12"/>
        <v>5.2631578947368467E-2</v>
      </c>
      <c r="L46" s="35">
        <f t="shared" si="12"/>
        <v>0</v>
      </c>
      <c r="M46" s="35">
        <f t="shared" si="12"/>
        <v>0.10000000000000003</v>
      </c>
      <c r="N46" s="35">
        <f t="shared" si="12"/>
        <v>8.2464454976303322E-2</v>
      </c>
      <c r="O46" s="35">
        <f t="shared" si="12"/>
        <v>4.3478260869565202E-2</v>
      </c>
      <c r="P46" s="35">
        <f t="shared" si="12"/>
        <v>0.33333333333333331</v>
      </c>
      <c r="Q46" s="35">
        <f t="shared" si="12"/>
        <v>7.575757575757576E-3</v>
      </c>
      <c r="R46" s="35" t="str">
        <f t="shared" si="12"/>
        <v/>
      </c>
      <c r="S46" s="35">
        <f t="shared" si="12"/>
        <v>0.1096234309623431</v>
      </c>
      <c r="T46" s="35" t="str">
        <f t="shared" si="12"/>
        <v/>
      </c>
      <c r="U46" s="35">
        <f t="shared" si="12"/>
        <v>4.7619047619047658E-2</v>
      </c>
      <c r="V46" s="35">
        <f t="shared" si="12"/>
        <v>2.2222222222222143E-2</v>
      </c>
      <c r="W46" s="35">
        <f t="shared" si="12"/>
        <v>3.4608378870673952E-2</v>
      </c>
      <c r="X46" s="35">
        <f t="shared" si="12"/>
        <v>5.777777777777781E-2</v>
      </c>
      <c r="Y46" s="35">
        <f t="shared" si="12"/>
        <v>3.7974683544303799E-2</v>
      </c>
      <c r="Z46" s="35">
        <f t="shared" si="12"/>
        <v>0.3333333333333332</v>
      </c>
      <c r="AA46" s="35">
        <f t="shared" si="12"/>
        <v>9.5693779904306223E-4</v>
      </c>
      <c r="AB46" s="35">
        <f t="shared" si="12"/>
        <v>4.7846889952153108E-3</v>
      </c>
      <c r="AC46" s="35">
        <f t="shared" si="12"/>
        <v>5.9171597633136232E-3</v>
      </c>
      <c r="AD46" s="35">
        <f t="shared" si="12"/>
        <v>1.8214936247723393E-3</v>
      </c>
      <c r="AE46" s="35">
        <f t="shared" si="12"/>
        <v>5.0000000000000712E-3</v>
      </c>
      <c r="AF46" s="35">
        <f t="shared" si="12"/>
        <v>1.6533986527862844E-2</v>
      </c>
      <c r="AG46" s="35">
        <f t="shared" si="12"/>
        <v>0.2</v>
      </c>
      <c r="AH46" s="35">
        <f t="shared" si="12"/>
        <v>0</v>
      </c>
      <c r="AI46" s="35">
        <f t="shared" si="12"/>
        <v>1.8749999999999972E-2</v>
      </c>
      <c r="AJ46" s="35" t="str">
        <f t="shared" si="12"/>
        <v/>
      </c>
      <c r="AK46" s="35">
        <f t="shared" si="12"/>
        <v>4.0935672514619881E-2</v>
      </c>
      <c r="AL46" s="35">
        <f t="shared" si="12"/>
        <v>0</v>
      </c>
      <c r="AM46" s="35">
        <f t="shared" si="12"/>
        <v>2.1413276231262929E-3</v>
      </c>
      <c r="AN46" s="35">
        <f t="shared" si="12"/>
        <v>1.8571428571428572E-2</v>
      </c>
      <c r="AO46" s="35">
        <f t="shared" si="12"/>
        <v>3.954802259887006E-2</v>
      </c>
      <c r="AP46" s="35">
        <f t="shared" si="12"/>
        <v>4.4585987261146452E-2</v>
      </c>
      <c r="AQ46" s="35">
        <f t="shared" si="12"/>
        <v>1.6105417276720352E-2</v>
      </c>
      <c r="AR46" s="35">
        <f t="shared" si="12"/>
        <v>8.7378640776699032E-2</v>
      </c>
      <c r="AS46" s="35">
        <f t="shared" si="12"/>
        <v>1.8072289156626505E-2</v>
      </c>
      <c r="AT46" s="35">
        <f t="shared" si="12"/>
        <v>2.7027027027027029E-2</v>
      </c>
      <c r="AU46" s="35">
        <f t="shared" si="12"/>
        <v>0.10565780504430893</v>
      </c>
      <c r="AV46" s="35" t="str">
        <f t="shared" si="12"/>
        <v/>
      </c>
      <c r="AW46" s="35">
        <f t="shared" si="12"/>
        <v>4.2735042735042736E-2</v>
      </c>
      <c r="AX46" s="35">
        <f t="shared" si="12"/>
        <v>0</v>
      </c>
      <c r="AY46" s="35" t="str">
        <f t="shared" si="12"/>
        <v/>
      </c>
      <c r="AZ46" s="35">
        <f t="shared" si="12"/>
        <v>1.3698630136986301E-2</v>
      </c>
      <c r="BA46" s="35" t="str">
        <f t="shared" si="12"/>
        <v/>
      </c>
      <c r="BB46" s="35">
        <f t="shared" si="12"/>
        <v>4.632152588555858E-2</v>
      </c>
      <c r="BC46" s="35" t="str">
        <f t="shared" si="12"/>
        <v/>
      </c>
      <c r="BD46" s="35">
        <f t="shared" si="12"/>
        <v>4.6948356807511573E-3</v>
      </c>
      <c r="BE46" s="35">
        <f t="shared" si="12"/>
        <v>0.14285714285714274</v>
      </c>
      <c r="BF46" s="35">
        <f t="shared" si="12"/>
        <v>2.2364217252396144E-2</v>
      </c>
      <c r="BG46" s="35">
        <f t="shared" si="12"/>
        <v>0</v>
      </c>
      <c r="BH46" s="35">
        <f t="shared" si="12"/>
        <v>2.9673590504451066E-3</v>
      </c>
      <c r="BI46" s="35">
        <f t="shared" si="12"/>
        <v>1.5015015015015017E-2</v>
      </c>
      <c r="BJ46" s="35">
        <f t="shared" si="12"/>
        <v>0</v>
      </c>
      <c r="BK46" s="35">
        <f t="shared" si="12"/>
        <v>0.1111111111111111</v>
      </c>
      <c r="BL46" s="35">
        <f t="shared" si="12"/>
        <v>2.6809651474530832E-2</v>
      </c>
      <c r="BM46" s="35">
        <f t="shared" si="12"/>
        <v>2.2784810126582244E-2</v>
      </c>
      <c r="BN46" s="35">
        <f t="shared" si="12"/>
        <v>2.8571428571428571E-2</v>
      </c>
      <c r="BO46" s="35">
        <f t="shared" si="12"/>
        <v>7.5718015665796307E-2</v>
      </c>
      <c r="BP46" s="35">
        <f t="shared" si="12"/>
        <v>3.7593984962405879E-3</v>
      </c>
      <c r="BQ46" s="35">
        <f t="shared" si="12"/>
        <v>0.13395638629283516</v>
      </c>
      <c r="BR46" s="35">
        <f t="shared" si="12"/>
        <v>7.7227722772277255E-2</v>
      </c>
      <c r="BS46" s="35">
        <f t="shared" ref="BS46:CF46" si="13">IF(ISNUMBER(BS44+BS45),BS45/BS44,"")</f>
        <v>0.12285714285714251</v>
      </c>
      <c r="BT46" s="35">
        <f t="shared" si="13"/>
        <v>2.3310023310023644E-3</v>
      </c>
      <c r="BU46" s="35" t="str">
        <f t="shared" si="13"/>
        <v/>
      </c>
      <c r="BV46" s="35">
        <f t="shared" si="13"/>
        <v>2.0644095788604461E-2</v>
      </c>
      <c r="BW46" s="35">
        <f t="shared" si="13"/>
        <v>8.695652173913046E-2</v>
      </c>
      <c r="BX46" s="35">
        <f t="shared" si="13"/>
        <v>2.2375215146299539E-2</v>
      </c>
      <c r="BY46" s="35">
        <f t="shared" si="13"/>
        <v>0</v>
      </c>
      <c r="BZ46" s="35">
        <f t="shared" si="13"/>
        <v>6.1349693251533119E-3</v>
      </c>
      <c r="CA46" s="35">
        <f t="shared" si="13"/>
        <v>7.1428571428571383E-2</v>
      </c>
      <c r="CB46" s="35">
        <f t="shared" si="13"/>
        <v>0</v>
      </c>
      <c r="CC46" s="35">
        <f t="shared" si="13"/>
        <v>8.4444444444444378E-2</v>
      </c>
      <c r="CD46" s="35">
        <f t="shared" si="13"/>
        <v>6.9767441860465101E-2</v>
      </c>
      <c r="CE46" s="35">
        <f t="shared" si="13"/>
        <v>7.6923076923076913E-2</v>
      </c>
      <c r="CF46" s="35">
        <f t="shared" si="13"/>
        <v>0</v>
      </c>
    </row>
    <row r="47" spans="1:84" s="15" customFormat="1" ht="13.2">
      <c r="A47" s="2"/>
      <c r="B47" s="3"/>
      <c r="C47" s="3"/>
      <c r="D47" s="3"/>
      <c r="E47" s="2"/>
      <c r="F47" s="43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</row>
    <row r="48" spans="1:84" s="16" customFormat="1" ht="13.2">
      <c r="A48" s="2" t="s">
        <v>129</v>
      </c>
      <c r="B48" s="3" t="s">
        <v>130</v>
      </c>
      <c r="C48" s="3" t="s">
        <v>131</v>
      </c>
      <c r="D48" s="3">
        <v>1</v>
      </c>
      <c r="E48" s="2"/>
      <c r="F48" s="39">
        <v>16</v>
      </c>
      <c r="G48" s="39">
        <v>3.99</v>
      </c>
      <c r="H48" s="39">
        <v>16.100000000000001</v>
      </c>
      <c r="I48" s="39">
        <v>1.71</v>
      </c>
      <c r="J48" s="39">
        <v>4.01</v>
      </c>
      <c r="K48" s="39">
        <v>0.1</v>
      </c>
      <c r="L48" s="39">
        <v>7.0000000000000007E-2</v>
      </c>
      <c r="M48" s="39">
        <v>0.2</v>
      </c>
      <c r="N48" s="39">
        <v>20.8</v>
      </c>
      <c r="O48" s="39">
        <v>0.15</v>
      </c>
      <c r="P48" s="39" t="s">
        <v>99</v>
      </c>
      <c r="Q48" s="39">
        <v>10</v>
      </c>
      <c r="R48" s="39" t="s">
        <v>96</v>
      </c>
      <c r="S48" s="39">
        <v>7480</v>
      </c>
      <c r="T48" s="39" t="s">
        <v>93</v>
      </c>
      <c r="U48" s="39">
        <v>0.3</v>
      </c>
      <c r="V48" s="39">
        <v>0.3</v>
      </c>
      <c r="W48" s="39">
        <v>1270</v>
      </c>
      <c r="X48" s="39">
        <v>4</v>
      </c>
      <c r="Y48" s="39">
        <v>30</v>
      </c>
      <c r="Z48" s="39">
        <v>0.7</v>
      </c>
      <c r="AA48" s="39">
        <v>9</v>
      </c>
      <c r="AB48" s="39">
        <v>11.2</v>
      </c>
      <c r="AC48" s="39">
        <v>6.26</v>
      </c>
      <c r="AD48" s="39">
        <v>5.03</v>
      </c>
      <c r="AE48" s="39">
        <v>15.5</v>
      </c>
      <c r="AF48" s="39">
        <v>21.1</v>
      </c>
      <c r="AG48" s="39">
        <v>2</v>
      </c>
      <c r="AH48" s="39">
        <v>3</v>
      </c>
      <c r="AI48" s="39">
        <v>2.12</v>
      </c>
      <c r="AJ48" s="39" t="s">
        <v>95</v>
      </c>
      <c r="AK48" s="39">
        <v>1070</v>
      </c>
      <c r="AL48" s="39">
        <v>19</v>
      </c>
      <c r="AM48" s="39">
        <v>0.77</v>
      </c>
      <c r="AN48" s="39">
        <v>3040</v>
      </c>
      <c r="AO48" s="39">
        <v>40</v>
      </c>
      <c r="AP48" s="39">
        <v>20</v>
      </c>
      <c r="AQ48" s="39">
        <v>268</v>
      </c>
      <c r="AR48" s="39">
        <v>23</v>
      </c>
      <c r="AS48" s="39">
        <v>18</v>
      </c>
      <c r="AT48" s="39">
        <v>101</v>
      </c>
      <c r="AU48" s="39">
        <v>191</v>
      </c>
      <c r="AV48" s="39" t="s">
        <v>97</v>
      </c>
      <c r="AW48" s="39">
        <v>0.2</v>
      </c>
      <c r="AX48" s="39">
        <v>9</v>
      </c>
      <c r="AY48" s="39" t="s">
        <v>93</v>
      </c>
      <c r="AZ48" s="39">
        <v>25.6</v>
      </c>
      <c r="BA48" s="39">
        <v>1</v>
      </c>
      <c r="BB48" s="39">
        <v>821</v>
      </c>
      <c r="BC48" s="39">
        <v>0.6</v>
      </c>
      <c r="BD48" s="39">
        <v>2.69</v>
      </c>
      <c r="BE48" s="39">
        <v>0.7</v>
      </c>
      <c r="BF48" s="39">
        <v>33</v>
      </c>
      <c r="BG48" s="39">
        <v>1</v>
      </c>
      <c r="BH48" s="39">
        <v>0.84</v>
      </c>
      <c r="BI48" s="39">
        <v>5.15</v>
      </c>
      <c r="BJ48" s="39">
        <v>44</v>
      </c>
      <c r="BK48" s="39">
        <v>11</v>
      </c>
      <c r="BL48" s="39">
        <v>87.4</v>
      </c>
      <c r="BM48" s="39">
        <v>5.5</v>
      </c>
      <c r="BN48" s="39">
        <v>104</v>
      </c>
      <c r="BO48" s="39">
        <v>126</v>
      </c>
      <c r="BP48" s="39">
        <v>2.31</v>
      </c>
      <c r="BQ48" s="39">
        <v>0.221</v>
      </c>
      <c r="BR48" s="39">
        <v>7.43</v>
      </c>
      <c r="BS48" s="39">
        <v>0.94</v>
      </c>
      <c r="BT48" s="39">
        <v>22.2</v>
      </c>
      <c r="BU48" s="39" t="s">
        <v>100</v>
      </c>
      <c r="BV48" s="39">
        <v>2.4500000000000002</v>
      </c>
      <c r="BW48" s="39">
        <v>4.6399999999999997</v>
      </c>
      <c r="BX48" s="39">
        <v>15</v>
      </c>
      <c r="BY48" s="39">
        <v>0.18</v>
      </c>
      <c r="BZ48" s="39">
        <v>0.36</v>
      </c>
      <c r="CA48" s="39">
        <v>0.74</v>
      </c>
      <c r="CB48" s="39">
        <v>0.17</v>
      </c>
      <c r="CC48" s="39">
        <v>42.4</v>
      </c>
      <c r="CD48" s="39">
        <v>0.1</v>
      </c>
      <c r="CE48" s="39">
        <v>0.27</v>
      </c>
      <c r="CF48" s="39" t="s">
        <v>100</v>
      </c>
    </row>
    <row r="49" spans="1:84" s="16" customFormat="1" ht="13.2">
      <c r="A49" s="2" t="s">
        <v>120</v>
      </c>
      <c r="B49" s="3" t="s">
        <v>121</v>
      </c>
      <c r="C49" s="3"/>
      <c r="D49" s="3">
        <v>1</v>
      </c>
      <c r="E49" s="2"/>
      <c r="F49" s="39">
        <v>13</v>
      </c>
      <c r="G49" s="39">
        <v>4.09</v>
      </c>
      <c r="H49" s="39">
        <v>17.3</v>
      </c>
      <c r="I49" s="39">
        <v>1.89</v>
      </c>
      <c r="J49" s="39">
        <v>4.09</v>
      </c>
      <c r="K49" s="39">
        <v>0.1</v>
      </c>
      <c r="L49" s="39">
        <v>7.0000000000000007E-2</v>
      </c>
      <c r="M49" s="39">
        <v>0.1</v>
      </c>
      <c r="N49" s="39">
        <v>21.5</v>
      </c>
      <c r="O49" s="39">
        <v>0.16</v>
      </c>
      <c r="P49" s="39" t="s">
        <v>99</v>
      </c>
      <c r="Q49" s="39">
        <v>12</v>
      </c>
      <c r="R49" s="39" t="s">
        <v>96</v>
      </c>
      <c r="S49" s="39">
        <v>7400</v>
      </c>
      <c r="T49" s="39" t="s">
        <v>93</v>
      </c>
      <c r="U49" s="39">
        <v>0.3</v>
      </c>
      <c r="V49" s="39">
        <v>0.3</v>
      </c>
      <c r="W49" s="39">
        <v>1280</v>
      </c>
      <c r="X49" s="39">
        <v>3.9</v>
      </c>
      <c r="Y49" s="39">
        <v>30</v>
      </c>
      <c r="Z49" s="39">
        <v>0.7</v>
      </c>
      <c r="AA49" s="39">
        <v>11</v>
      </c>
      <c r="AB49" s="39">
        <v>11.4</v>
      </c>
      <c r="AC49" s="39">
        <v>6.53</v>
      </c>
      <c r="AD49" s="39">
        <v>5.14</v>
      </c>
      <c r="AE49" s="39">
        <v>15.2</v>
      </c>
      <c r="AF49" s="39">
        <v>21.7</v>
      </c>
      <c r="AG49" s="39">
        <v>1</v>
      </c>
      <c r="AH49" s="39">
        <v>4</v>
      </c>
      <c r="AI49" s="39">
        <v>2.2599999999999998</v>
      </c>
      <c r="AJ49" s="39" t="s">
        <v>95</v>
      </c>
      <c r="AK49" s="39">
        <v>1070</v>
      </c>
      <c r="AL49" s="39">
        <v>20</v>
      </c>
      <c r="AM49" s="39">
        <v>0.74</v>
      </c>
      <c r="AN49" s="39">
        <v>3370</v>
      </c>
      <c r="AO49" s="39">
        <v>41</v>
      </c>
      <c r="AP49" s="39">
        <v>19.2</v>
      </c>
      <c r="AQ49" s="39">
        <v>267</v>
      </c>
      <c r="AR49" s="39">
        <v>24</v>
      </c>
      <c r="AS49" s="39">
        <v>19</v>
      </c>
      <c r="AT49" s="39">
        <v>103</v>
      </c>
      <c r="AU49" s="39">
        <v>187</v>
      </c>
      <c r="AV49" s="39" t="s">
        <v>97</v>
      </c>
      <c r="AW49" s="39">
        <v>0.2</v>
      </c>
      <c r="AX49" s="39">
        <v>9</v>
      </c>
      <c r="AY49" s="39" t="s">
        <v>93</v>
      </c>
      <c r="AZ49" s="39">
        <v>26.3</v>
      </c>
      <c r="BA49" s="39">
        <v>1</v>
      </c>
      <c r="BB49" s="39">
        <v>901</v>
      </c>
      <c r="BC49" s="39">
        <v>0.7</v>
      </c>
      <c r="BD49" s="39">
        <v>2.79</v>
      </c>
      <c r="BE49" s="39">
        <v>0.5</v>
      </c>
      <c r="BF49" s="39">
        <v>34</v>
      </c>
      <c r="BG49" s="39">
        <v>1</v>
      </c>
      <c r="BH49" s="39">
        <v>0.88</v>
      </c>
      <c r="BI49" s="39">
        <v>5.39</v>
      </c>
      <c r="BJ49" s="39">
        <v>45</v>
      </c>
      <c r="BK49" s="39">
        <v>11</v>
      </c>
      <c r="BL49" s="39">
        <v>85.8</v>
      </c>
      <c r="BM49" s="39">
        <v>5.6</v>
      </c>
      <c r="BN49" s="39">
        <v>117</v>
      </c>
      <c r="BO49" s="39">
        <v>136</v>
      </c>
      <c r="BP49" s="39">
        <v>2.58</v>
      </c>
      <c r="BQ49" s="39">
        <v>0.218</v>
      </c>
      <c r="BR49" s="39">
        <v>7.46</v>
      </c>
      <c r="BS49" s="39">
        <v>0.94</v>
      </c>
      <c r="BT49" s="39">
        <v>22.6</v>
      </c>
      <c r="BU49" s="39" t="s">
        <v>100</v>
      </c>
      <c r="BV49" s="39">
        <v>2.5</v>
      </c>
      <c r="BW49" s="39">
        <v>4.57</v>
      </c>
      <c r="BX49" s="39">
        <v>15.3</v>
      </c>
      <c r="BY49" s="39">
        <v>0.19</v>
      </c>
      <c r="BZ49" s="39">
        <v>0.39</v>
      </c>
      <c r="CA49" s="39">
        <v>0.7</v>
      </c>
      <c r="CB49" s="39">
        <v>0.17</v>
      </c>
      <c r="CC49" s="39">
        <v>41.4</v>
      </c>
      <c r="CD49" s="39">
        <v>0.1</v>
      </c>
      <c r="CE49" s="39">
        <v>0.28000000000000003</v>
      </c>
      <c r="CF49" s="39">
        <v>0.01</v>
      </c>
    </row>
    <row r="50" spans="1:84" s="15" customFormat="1" ht="13.2">
      <c r="A50" s="2"/>
      <c r="B50" s="3"/>
      <c r="C50" s="3"/>
      <c r="D50" s="3"/>
      <c r="E50" s="45" t="s">
        <v>190</v>
      </c>
      <c r="F50" s="34">
        <f>IF(ISNUMBER(F48+F49),AVERAGE(F48:F49),"")</f>
        <v>14.5</v>
      </c>
      <c r="G50" s="34">
        <f>IF(ISNUMBER(G48+G49),AVERAGE(G48:G49),"")</f>
        <v>4.04</v>
      </c>
      <c r="H50" s="34">
        <f>IF(ISNUMBER(H48+H49),AVERAGE(H48:H49),"")</f>
        <v>16.700000000000003</v>
      </c>
      <c r="I50" s="34">
        <f>IF(ISNUMBER(I48+I49),AVERAGE(I48:I49),"")</f>
        <v>1.7999999999999998</v>
      </c>
      <c r="J50" s="34">
        <f>IF(ISNUMBER(J48+J49),AVERAGE(J48:J49),"")</f>
        <v>4.05</v>
      </c>
      <c r="K50" s="34">
        <f>IF(ISNUMBER(K48+K49),AVERAGE(K48:K49),"")</f>
        <v>0.1</v>
      </c>
      <c r="L50" s="34">
        <f>IF(ISNUMBER(L48+L49),AVERAGE(L48:L49),"")</f>
        <v>7.0000000000000007E-2</v>
      </c>
      <c r="M50" s="34">
        <f>IF(ISNUMBER(M48+M49),AVERAGE(M48:M49),"")</f>
        <v>0.15000000000000002</v>
      </c>
      <c r="N50" s="34">
        <f>IF(ISNUMBER(N48+N49),AVERAGE(N48:N49),"")</f>
        <v>21.15</v>
      </c>
      <c r="O50" s="34">
        <f>IF(ISNUMBER(O48+O49),AVERAGE(O48:O49),"")</f>
        <v>0.155</v>
      </c>
      <c r="P50" s="34" t="str">
        <f>IF(ISNUMBER(P48+P49),AVERAGE(P48:P49),"")</f>
        <v/>
      </c>
      <c r="Q50" s="34">
        <f>IF(ISNUMBER(Q48+Q49),AVERAGE(Q48:Q49),"")</f>
        <v>11</v>
      </c>
      <c r="R50" s="34" t="str">
        <f>IF(ISNUMBER(R48+R49),AVERAGE(R48:R49),"")</f>
        <v/>
      </c>
      <c r="S50" s="34">
        <f>IF(ISNUMBER(S48+S49),AVERAGE(S48:S49),"")</f>
        <v>7440</v>
      </c>
      <c r="T50" s="34" t="str">
        <f>IF(ISNUMBER(T48+T49),AVERAGE(T48:T49),"")</f>
        <v/>
      </c>
      <c r="U50" s="34">
        <f>IF(ISNUMBER(U48+U49),AVERAGE(U48:U49),"")</f>
        <v>0.3</v>
      </c>
      <c r="V50" s="34">
        <f>IF(ISNUMBER(V48+V49),AVERAGE(V48:V49),"")</f>
        <v>0.3</v>
      </c>
      <c r="W50" s="34">
        <f>IF(ISNUMBER(W48+W49),AVERAGE(W48:W49),"")</f>
        <v>1275</v>
      </c>
      <c r="X50" s="34">
        <f>IF(ISNUMBER(X48+X49),AVERAGE(X48:X49),"")</f>
        <v>3.95</v>
      </c>
      <c r="Y50" s="34">
        <f>IF(ISNUMBER(Y48+Y49),AVERAGE(Y48:Y49),"")</f>
        <v>30</v>
      </c>
      <c r="Z50" s="34">
        <f>IF(ISNUMBER(Z48+Z49),AVERAGE(Z48:Z49),"")</f>
        <v>0.7</v>
      </c>
      <c r="AA50" s="34">
        <f>IF(ISNUMBER(AA48+AA49),AVERAGE(AA48:AA49),"")</f>
        <v>10</v>
      </c>
      <c r="AB50" s="34">
        <f>IF(ISNUMBER(AB48+AB49),AVERAGE(AB48:AB49),"")</f>
        <v>11.3</v>
      </c>
      <c r="AC50" s="34">
        <f>IF(ISNUMBER(AC48+AC49),AVERAGE(AC48:AC49),"")</f>
        <v>6.3949999999999996</v>
      </c>
      <c r="AD50" s="34">
        <f>IF(ISNUMBER(AD48+AD49),AVERAGE(AD48:AD49),"")</f>
        <v>5.085</v>
      </c>
      <c r="AE50" s="34">
        <f>IF(ISNUMBER(AE48+AE49),AVERAGE(AE48:AE49),"")</f>
        <v>15.35</v>
      </c>
      <c r="AF50" s="34">
        <f>IF(ISNUMBER(AF48+AF49),AVERAGE(AF48:AF49),"")</f>
        <v>21.4</v>
      </c>
      <c r="AG50" s="34">
        <f>IF(ISNUMBER(AG48+AG49),AVERAGE(AG48:AG49),"")</f>
        <v>1.5</v>
      </c>
      <c r="AH50" s="34">
        <f>IF(ISNUMBER(AH48+AH49),AVERAGE(AH48:AH49),"")</f>
        <v>3.5</v>
      </c>
      <c r="AI50" s="34">
        <f>IF(ISNUMBER(AI48+AI49),AVERAGE(AI48:AI49),"")</f>
        <v>2.19</v>
      </c>
      <c r="AJ50" s="34" t="str">
        <f>IF(ISNUMBER(AJ48+AJ49),AVERAGE(AJ48:AJ49),"")</f>
        <v/>
      </c>
      <c r="AK50" s="34">
        <f>IF(ISNUMBER(AK48+AK49),AVERAGE(AK48:AK49),"")</f>
        <v>1070</v>
      </c>
      <c r="AL50" s="34">
        <f>IF(ISNUMBER(AL48+AL49),AVERAGE(AL48:AL49),"")</f>
        <v>19.5</v>
      </c>
      <c r="AM50" s="34">
        <f>IF(ISNUMBER(AM48+AM49),AVERAGE(AM48:AM49),"")</f>
        <v>0.755</v>
      </c>
      <c r="AN50" s="34">
        <f>IF(ISNUMBER(AN48+AN49),AVERAGE(AN48:AN49),"")</f>
        <v>3205</v>
      </c>
      <c r="AO50" s="34">
        <f>IF(ISNUMBER(AO48+AO49),AVERAGE(AO48:AO49),"")</f>
        <v>40.5</v>
      </c>
      <c r="AP50" s="34">
        <f>IF(ISNUMBER(AP48+AP49),AVERAGE(AP48:AP49),"")</f>
        <v>19.600000000000001</v>
      </c>
      <c r="AQ50" s="34">
        <f>IF(ISNUMBER(AQ48+AQ49),AVERAGE(AQ48:AQ49),"")</f>
        <v>267.5</v>
      </c>
      <c r="AR50" s="34">
        <f>IF(ISNUMBER(AR48+AR49),AVERAGE(AR48:AR49),"")</f>
        <v>23.5</v>
      </c>
      <c r="AS50" s="34">
        <f>IF(ISNUMBER(AS48+AS49),AVERAGE(AS48:AS49),"")</f>
        <v>18.5</v>
      </c>
      <c r="AT50" s="34">
        <f>IF(ISNUMBER(AT48+AT49),AVERAGE(AT48:AT49),"")</f>
        <v>102</v>
      </c>
      <c r="AU50" s="34">
        <f>IF(ISNUMBER(AU48+AU49),AVERAGE(AU48:AU49),"")</f>
        <v>189</v>
      </c>
      <c r="AV50" s="34" t="str">
        <f>IF(ISNUMBER(AV48+AV49),AVERAGE(AV48:AV49),"")</f>
        <v/>
      </c>
      <c r="AW50" s="34">
        <f>IF(ISNUMBER(AW48+AW49),AVERAGE(AW48:AW49),"")</f>
        <v>0.2</v>
      </c>
      <c r="AX50" s="34">
        <f>IF(ISNUMBER(AX48+AX49),AVERAGE(AX48:AX49),"")</f>
        <v>9</v>
      </c>
      <c r="AY50" s="34" t="str">
        <f>IF(ISNUMBER(AY48+AY49),AVERAGE(AY48:AY49),"")</f>
        <v/>
      </c>
      <c r="AZ50" s="34">
        <f>IF(ISNUMBER(AZ48+AZ49),AVERAGE(AZ48:AZ49),"")</f>
        <v>25.950000000000003</v>
      </c>
      <c r="BA50" s="34">
        <f>IF(ISNUMBER(BA48+BA49),AVERAGE(BA48:BA49),"")</f>
        <v>1</v>
      </c>
      <c r="BB50" s="34">
        <f>IF(ISNUMBER(BB48+BB49),AVERAGE(BB48:BB49),"")</f>
        <v>861</v>
      </c>
      <c r="BC50" s="34">
        <f>IF(ISNUMBER(BC48+BC49),AVERAGE(BC48:BC49),"")</f>
        <v>0.64999999999999991</v>
      </c>
      <c r="BD50" s="34">
        <f>IF(ISNUMBER(BD48+BD49),AVERAGE(BD48:BD49),"")</f>
        <v>2.74</v>
      </c>
      <c r="BE50" s="34">
        <f>IF(ISNUMBER(BE48+BE49),AVERAGE(BE48:BE49),"")</f>
        <v>0.6</v>
      </c>
      <c r="BF50" s="34">
        <f>IF(ISNUMBER(BF48+BF49),AVERAGE(BF48:BF49),"")</f>
        <v>33.5</v>
      </c>
      <c r="BG50" s="34">
        <f>IF(ISNUMBER(BG48+BG49),AVERAGE(BG48:BG49),"")</f>
        <v>1</v>
      </c>
      <c r="BH50" s="34">
        <f>IF(ISNUMBER(BH48+BH49),AVERAGE(BH48:BH49),"")</f>
        <v>0.86</v>
      </c>
      <c r="BI50" s="34">
        <f>IF(ISNUMBER(BI48+BI49),AVERAGE(BI48:BI49),"")</f>
        <v>5.27</v>
      </c>
      <c r="BJ50" s="34">
        <f>IF(ISNUMBER(BJ48+BJ49),AVERAGE(BJ48:BJ49),"")</f>
        <v>44.5</v>
      </c>
      <c r="BK50" s="34">
        <f>IF(ISNUMBER(BK48+BK49),AVERAGE(BK48:BK49),"")</f>
        <v>11</v>
      </c>
      <c r="BL50" s="34">
        <f>IF(ISNUMBER(BL48+BL49),AVERAGE(BL48:BL49),"")</f>
        <v>86.6</v>
      </c>
      <c r="BM50" s="34">
        <f>IF(ISNUMBER(BM48+BM49),AVERAGE(BM48:BM49),"")</f>
        <v>5.55</v>
      </c>
      <c r="BN50" s="34">
        <f>IF(ISNUMBER(BN48+BN49),AVERAGE(BN48:BN49),"")</f>
        <v>110.5</v>
      </c>
      <c r="BO50" s="34">
        <f>IF(ISNUMBER(BO48+BO49),AVERAGE(BO48:BO49),"")</f>
        <v>131</v>
      </c>
      <c r="BP50" s="34">
        <f>IF(ISNUMBER(BP48+BP49),AVERAGE(BP48:BP49),"")</f>
        <v>2.4450000000000003</v>
      </c>
      <c r="BQ50" s="34">
        <f>IF(ISNUMBER(BQ48+BQ49),AVERAGE(BQ48:BQ49),"")</f>
        <v>0.2195</v>
      </c>
      <c r="BR50" s="34">
        <f>IF(ISNUMBER(BR48+BR49),AVERAGE(BR48:BR49),"")</f>
        <v>7.4450000000000003</v>
      </c>
      <c r="BS50" s="34">
        <f>IF(ISNUMBER(BS48+BS49),AVERAGE(BS48:BS49),"")</f>
        <v>0.94</v>
      </c>
      <c r="BT50" s="34">
        <f>IF(ISNUMBER(BT48+BT49),AVERAGE(BT48:BT49),"")</f>
        <v>22.4</v>
      </c>
      <c r="BU50" s="34" t="str">
        <f>IF(ISNUMBER(BU48+BU49),AVERAGE(BU48:BU49),"")</f>
        <v/>
      </c>
      <c r="BV50" s="34">
        <f>IF(ISNUMBER(BV48+BV49),AVERAGE(BV48:BV49),"")</f>
        <v>2.4750000000000001</v>
      </c>
      <c r="BW50" s="34">
        <f>IF(ISNUMBER(BW48+BW49),AVERAGE(BW48:BW49),"")</f>
        <v>4.6050000000000004</v>
      </c>
      <c r="BX50" s="34">
        <f>IF(ISNUMBER(BX48+BX49),AVERAGE(BX48:BX49),"")</f>
        <v>15.15</v>
      </c>
      <c r="BY50" s="34">
        <f>IF(ISNUMBER(BY48+BY49),AVERAGE(BY48:BY49),"")</f>
        <v>0.185</v>
      </c>
      <c r="BZ50" s="34">
        <f>IF(ISNUMBER(BZ48+BZ49),AVERAGE(BZ48:BZ49),"")</f>
        <v>0.375</v>
      </c>
      <c r="CA50" s="34">
        <f>IF(ISNUMBER(CA48+CA49),AVERAGE(CA48:CA49),"")</f>
        <v>0.72</v>
      </c>
      <c r="CB50" s="34">
        <f>IF(ISNUMBER(CB48+CB49),AVERAGE(CB48:CB49),"")</f>
        <v>0.17</v>
      </c>
      <c r="CC50" s="34">
        <f>IF(ISNUMBER(CC48+CC49),AVERAGE(CC48:CC49),"")</f>
        <v>41.9</v>
      </c>
      <c r="CD50" s="34">
        <f>IF(ISNUMBER(CD48+CD49),AVERAGE(CD48:CD49),"")</f>
        <v>0.1</v>
      </c>
      <c r="CE50" s="34">
        <f>IF(ISNUMBER(CE48+CE49),AVERAGE(CE48:CE49),"")</f>
        <v>0.27500000000000002</v>
      </c>
      <c r="CF50" s="34" t="str">
        <f>IF(ISNUMBER(CF48+CF49),AVERAGE(CF48:CF49),"")</f>
        <v/>
      </c>
    </row>
    <row r="51" spans="1:84" s="15" customFormat="1" ht="13.2">
      <c r="A51" s="2"/>
      <c r="B51" s="3"/>
      <c r="C51" s="3"/>
      <c r="D51" s="3"/>
      <c r="E51" s="45" t="s">
        <v>191</v>
      </c>
      <c r="F51" s="34">
        <f>IF(ISNUMBER(F48+F49),_xlfn.STDEV.P(F48:F49),"")</f>
        <v>1.5</v>
      </c>
      <c r="G51" s="34">
        <f>IF(ISNUMBER(G48+G49),_xlfn.STDEV.P(G48:G49),"")</f>
        <v>4.9999999999999822E-2</v>
      </c>
      <c r="H51" s="34">
        <f>IF(ISNUMBER(H48+H49),_xlfn.STDEV.P(H48:H49),"")</f>
        <v>0.59999999999999964</v>
      </c>
      <c r="I51" s="34">
        <f>IF(ISNUMBER(I48+I49),_xlfn.STDEV.P(I48:I49),"")</f>
        <v>8.9999999999999983E-2</v>
      </c>
      <c r="J51" s="34">
        <f>IF(ISNUMBER(J48+J49),_xlfn.STDEV.P(J48:J49),"")</f>
        <v>4.0000000000000036E-2</v>
      </c>
      <c r="K51" s="34">
        <f>IF(ISNUMBER(K48+K49),_xlfn.STDEV.P(K48:K49),"")</f>
        <v>0</v>
      </c>
      <c r="L51" s="34">
        <f>IF(ISNUMBER(L48+L49),_xlfn.STDEV.P(L48:L49),"")</f>
        <v>0</v>
      </c>
      <c r="M51" s="34">
        <f>IF(ISNUMBER(M48+M49),_xlfn.STDEV.P(M48:M49),"")</f>
        <v>4.9999999999999989E-2</v>
      </c>
      <c r="N51" s="34">
        <f>IF(ISNUMBER(N48+N49),_xlfn.STDEV.P(N48:N49),"")</f>
        <v>0.34999999999999964</v>
      </c>
      <c r="O51" s="34">
        <f>IF(ISNUMBER(O48+O49),_xlfn.STDEV.P(O48:O49),"")</f>
        <v>5.0000000000000044E-3</v>
      </c>
      <c r="P51" s="34" t="str">
        <f>IF(ISNUMBER(P48+P49),_xlfn.STDEV.P(P48:P49),"")</f>
        <v/>
      </c>
      <c r="Q51" s="34">
        <f>IF(ISNUMBER(Q48+Q49),_xlfn.STDEV.P(Q48:Q49),"")</f>
        <v>1</v>
      </c>
      <c r="R51" s="34" t="str">
        <f>IF(ISNUMBER(R48+R49),_xlfn.STDEV.P(R48:R49),"")</f>
        <v/>
      </c>
      <c r="S51" s="34">
        <f>IF(ISNUMBER(S48+S49),_xlfn.STDEV.P(S48:S49),"")</f>
        <v>40</v>
      </c>
      <c r="T51" s="34" t="str">
        <f>IF(ISNUMBER(T48+T49),_xlfn.STDEV.P(T48:T49),"")</f>
        <v/>
      </c>
      <c r="U51" s="34">
        <f>IF(ISNUMBER(U48+U49),_xlfn.STDEV.P(U48:U49),"")</f>
        <v>0</v>
      </c>
      <c r="V51" s="34">
        <f>IF(ISNUMBER(V48+V49),_xlfn.STDEV.P(V48:V49),"")</f>
        <v>0</v>
      </c>
      <c r="W51" s="34">
        <f>IF(ISNUMBER(W48+W49),_xlfn.STDEV.P(W48:W49),"")</f>
        <v>5</v>
      </c>
      <c r="X51" s="34">
        <f>IF(ISNUMBER(X48+X49),_xlfn.STDEV.P(X48:X49),"")</f>
        <v>5.0000000000000044E-2</v>
      </c>
      <c r="Y51" s="34">
        <f>IF(ISNUMBER(Y48+Y49),_xlfn.STDEV.P(Y48:Y49),"")</f>
        <v>0</v>
      </c>
      <c r="Z51" s="34">
        <f>IF(ISNUMBER(Z48+Z49),_xlfn.STDEV.P(Z48:Z49),"")</f>
        <v>0</v>
      </c>
      <c r="AA51" s="34">
        <f>IF(ISNUMBER(AA48+AA49),_xlfn.STDEV.P(AA48:AA49),"")</f>
        <v>1</v>
      </c>
      <c r="AB51" s="34">
        <f>IF(ISNUMBER(AB48+AB49),_xlfn.STDEV.P(AB48:AB49),"")</f>
        <v>0.10000000000000053</v>
      </c>
      <c r="AC51" s="34">
        <f>IF(ISNUMBER(AC48+AC49),_xlfn.STDEV.P(AC48:AC49),"")</f>
        <v>0.13500000000000023</v>
      </c>
      <c r="AD51" s="34">
        <f>IF(ISNUMBER(AD48+AD49),_xlfn.STDEV.P(AD48:AD49),"")</f>
        <v>5.4999999999999716E-2</v>
      </c>
      <c r="AE51" s="34">
        <f>IF(ISNUMBER(AE48+AE49),_xlfn.STDEV.P(AE48:AE49),"")</f>
        <v>0.15000000000000036</v>
      </c>
      <c r="AF51" s="34">
        <f>IF(ISNUMBER(AF48+AF49),_xlfn.STDEV.P(AF48:AF49),"")</f>
        <v>0.29999999999999893</v>
      </c>
      <c r="AG51" s="34">
        <f>IF(ISNUMBER(AG48+AG49),_xlfn.STDEV.P(AG48:AG49),"")</f>
        <v>0.5</v>
      </c>
      <c r="AH51" s="34">
        <f>IF(ISNUMBER(AH48+AH49),_xlfn.STDEV.P(AH48:AH49),"")</f>
        <v>0.5</v>
      </c>
      <c r="AI51" s="34">
        <f>IF(ISNUMBER(AI48+AI49),_xlfn.STDEV.P(AI48:AI49),"")</f>
        <v>6.999999999999984E-2</v>
      </c>
      <c r="AJ51" s="34" t="str">
        <f>IF(ISNUMBER(AJ48+AJ49),_xlfn.STDEV.P(AJ48:AJ49),"")</f>
        <v/>
      </c>
      <c r="AK51" s="34">
        <f>IF(ISNUMBER(AK48+AK49),_xlfn.STDEV.P(AK48:AK49),"")</f>
        <v>0</v>
      </c>
      <c r="AL51" s="34">
        <f>IF(ISNUMBER(AL48+AL49),_xlfn.STDEV.P(AL48:AL49),"")</f>
        <v>0.5</v>
      </c>
      <c r="AM51" s="34">
        <f>IF(ISNUMBER(AM48+AM49),_xlfn.STDEV.P(AM48:AM49),"")</f>
        <v>1.5000000000000013E-2</v>
      </c>
      <c r="AN51" s="34">
        <f>IF(ISNUMBER(AN48+AN49),_xlfn.STDEV.P(AN48:AN49),"")</f>
        <v>165</v>
      </c>
      <c r="AO51" s="34">
        <f>IF(ISNUMBER(AO48+AO49),_xlfn.STDEV.P(AO48:AO49),"")</f>
        <v>0.5</v>
      </c>
      <c r="AP51" s="34">
        <f>IF(ISNUMBER(AP48+AP49),_xlfn.STDEV.P(AP48:AP49),"")</f>
        <v>0.40000000000000036</v>
      </c>
      <c r="AQ51" s="34">
        <f>IF(ISNUMBER(AQ48+AQ49),_xlfn.STDEV.P(AQ48:AQ49),"")</f>
        <v>0.5</v>
      </c>
      <c r="AR51" s="34">
        <f>IF(ISNUMBER(AR48+AR49),_xlfn.STDEV.P(AR48:AR49),"")</f>
        <v>0.5</v>
      </c>
      <c r="AS51" s="34">
        <f>IF(ISNUMBER(AS48+AS49),_xlfn.STDEV.P(AS48:AS49),"")</f>
        <v>0.5</v>
      </c>
      <c r="AT51" s="34">
        <f>IF(ISNUMBER(AT48+AT49),_xlfn.STDEV.P(AT48:AT49),"")</f>
        <v>1</v>
      </c>
      <c r="AU51" s="34">
        <f>IF(ISNUMBER(AU48+AU49),_xlfn.STDEV.P(AU48:AU49),"")</f>
        <v>2</v>
      </c>
      <c r="AV51" s="34" t="str">
        <f>IF(ISNUMBER(AV48+AV49),_xlfn.STDEV.P(AV48:AV49),"")</f>
        <v/>
      </c>
      <c r="AW51" s="34">
        <f>IF(ISNUMBER(AW48+AW49),_xlfn.STDEV.P(AW48:AW49),"")</f>
        <v>0</v>
      </c>
      <c r="AX51" s="34">
        <f>IF(ISNUMBER(AX48+AX49),_xlfn.STDEV.P(AX48:AX49),"")</f>
        <v>0</v>
      </c>
      <c r="AY51" s="34" t="str">
        <f>IF(ISNUMBER(AY48+AY49),_xlfn.STDEV.P(AY48:AY49),"")</f>
        <v/>
      </c>
      <c r="AZ51" s="34">
        <f>IF(ISNUMBER(AZ48+AZ49),_xlfn.STDEV.P(AZ48:AZ49),"")</f>
        <v>0.34999999999999964</v>
      </c>
      <c r="BA51" s="34">
        <f>IF(ISNUMBER(BA48+BA49),_xlfn.STDEV.P(BA48:BA49),"")</f>
        <v>0</v>
      </c>
      <c r="BB51" s="34">
        <f>IF(ISNUMBER(BB48+BB49),_xlfn.STDEV.P(BB48:BB49),"")</f>
        <v>40</v>
      </c>
      <c r="BC51" s="34">
        <f>IF(ISNUMBER(BC48+BC49),_xlfn.STDEV.P(BC48:BC49),"")</f>
        <v>4.9999999999999989E-2</v>
      </c>
      <c r="BD51" s="34">
        <f>IF(ISNUMBER(BD48+BD49),_xlfn.STDEV.P(BD48:BD49),"")</f>
        <v>5.0000000000000044E-2</v>
      </c>
      <c r="BE51" s="34">
        <f>IF(ISNUMBER(BE48+BE49),_xlfn.STDEV.P(BE48:BE49),"")</f>
        <v>0.10000000000000005</v>
      </c>
      <c r="BF51" s="34">
        <f>IF(ISNUMBER(BF48+BF49),_xlfn.STDEV.P(BF48:BF49),"")</f>
        <v>0.5</v>
      </c>
      <c r="BG51" s="34">
        <f>IF(ISNUMBER(BG48+BG49),_xlfn.STDEV.P(BG48:BG49),"")</f>
        <v>0</v>
      </c>
      <c r="BH51" s="34">
        <f>IF(ISNUMBER(BH48+BH49),_xlfn.STDEV.P(BH48:BH49),"")</f>
        <v>2.0000000000000018E-2</v>
      </c>
      <c r="BI51" s="34">
        <f>IF(ISNUMBER(BI48+BI49),_xlfn.STDEV.P(BI48:BI49),"")</f>
        <v>0.11999999999999966</v>
      </c>
      <c r="BJ51" s="34">
        <f>IF(ISNUMBER(BJ48+BJ49),_xlfn.STDEV.P(BJ48:BJ49),"")</f>
        <v>0.5</v>
      </c>
      <c r="BK51" s="34">
        <f>IF(ISNUMBER(BK48+BK49),_xlfn.STDEV.P(BK48:BK49),"")</f>
        <v>0</v>
      </c>
      <c r="BL51" s="34">
        <f>IF(ISNUMBER(BL48+BL49),_xlfn.STDEV.P(BL48:BL49),"")</f>
        <v>0.80000000000000426</v>
      </c>
      <c r="BM51" s="34">
        <f>IF(ISNUMBER(BM48+BM49),_xlfn.STDEV.P(BM48:BM49),"")</f>
        <v>4.9999999999999822E-2</v>
      </c>
      <c r="BN51" s="34">
        <f>IF(ISNUMBER(BN48+BN49),_xlfn.STDEV.P(BN48:BN49),"")</f>
        <v>6.5</v>
      </c>
      <c r="BO51" s="34">
        <f>IF(ISNUMBER(BO48+BO49),_xlfn.STDEV.P(BO48:BO49),"")</f>
        <v>5</v>
      </c>
      <c r="BP51" s="34">
        <f>IF(ISNUMBER(BP48+BP49),_xlfn.STDEV.P(BP48:BP49),"")</f>
        <v>0.13500000000000001</v>
      </c>
      <c r="BQ51" s="34">
        <f>IF(ISNUMBER(BQ48+BQ49),_xlfn.STDEV.P(BQ48:BQ49),"")</f>
        <v>1.5000000000000013E-3</v>
      </c>
      <c r="BR51" s="34">
        <f>IF(ISNUMBER(BR48+BR49),_xlfn.STDEV.P(BR48:BR49),"")</f>
        <v>1.5000000000000124E-2</v>
      </c>
      <c r="BS51" s="34">
        <f>IF(ISNUMBER(BS48+BS49),_xlfn.STDEV.P(BS48:BS49),"")</f>
        <v>0</v>
      </c>
      <c r="BT51" s="34">
        <f>IF(ISNUMBER(BT48+BT49),_xlfn.STDEV.P(BT48:BT49),"")</f>
        <v>0.20000000000000107</v>
      </c>
      <c r="BU51" s="34" t="str">
        <f>IF(ISNUMBER(BU48+BU49),_xlfn.STDEV.P(BU48:BU49),"")</f>
        <v/>
      </c>
      <c r="BV51" s="34">
        <f>IF(ISNUMBER(BV48+BV49),_xlfn.STDEV.P(BV48:BV49),"")</f>
        <v>2.4999999999999911E-2</v>
      </c>
      <c r="BW51" s="34">
        <f>IF(ISNUMBER(BW48+BW49),_xlfn.STDEV.P(BW48:BW49),"")</f>
        <v>3.4999999999999698E-2</v>
      </c>
      <c r="BX51" s="34">
        <f>IF(ISNUMBER(BX48+BX49),_xlfn.STDEV.P(BX48:BX49),"")</f>
        <v>0.15000000000000036</v>
      </c>
      <c r="BY51" s="34">
        <f>IF(ISNUMBER(BY48+BY49),_xlfn.STDEV.P(BY48:BY49),"")</f>
        <v>5.0000000000000044E-3</v>
      </c>
      <c r="BZ51" s="34">
        <f>IF(ISNUMBER(BZ48+BZ49),_xlfn.STDEV.P(BZ48:BZ49),"")</f>
        <v>1.5000000000000013E-2</v>
      </c>
      <c r="CA51" s="34">
        <f>IF(ISNUMBER(CA48+CA49),_xlfn.STDEV.P(CA48:CA49),"")</f>
        <v>2.0000000000000018E-2</v>
      </c>
      <c r="CB51" s="34">
        <f>IF(ISNUMBER(CB48+CB49),_xlfn.STDEV.P(CB48:CB49),"")</f>
        <v>0</v>
      </c>
      <c r="CC51" s="34">
        <f>IF(ISNUMBER(CC48+CC49),_xlfn.STDEV.P(CC48:CC49),"")</f>
        <v>0.5</v>
      </c>
      <c r="CD51" s="34">
        <f>IF(ISNUMBER(CD48+CD49),_xlfn.STDEV.P(CD48:CD49),"")</f>
        <v>0</v>
      </c>
      <c r="CE51" s="34">
        <f>IF(ISNUMBER(CE48+CE49),_xlfn.STDEV.P(CE48:CE49),"")</f>
        <v>5.0000000000000044E-3</v>
      </c>
      <c r="CF51" s="34" t="str">
        <f>IF(ISNUMBER(CF48+CF49),_xlfn.STDEV.P(CF48:CF49),"")</f>
        <v/>
      </c>
    </row>
    <row r="52" spans="1:84" s="15" customFormat="1" ht="13.2">
      <c r="A52" s="2"/>
      <c r="B52" s="3"/>
      <c r="C52" s="3"/>
      <c r="D52" s="3"/>
      <c r="E52" s="45" t="s">
        <v>192</v>
      </c>
      <c r="F52" s="35">
        <f>IF(ISNUMBER(F50+F51),F51/F50,"")</f>
        <v>0.10344827586206896</v>
      </c>
      <c r="G52" s="35">
        <f t="shared" ref="G52:BR52" si="14">IF(ISNUMBER(G50+G51),G51/G50,"")</f>
        <v>1.2376237623762332E-2</v>
      </c>
      <c r="H52" s="35">
        <f t="shared" si="14"/>
        <v>3.5928143712574821E-2</v>
      </c>
      <c r="I52" s="35">
        <f t="shared" si="14"/>
        <v>4.9999999999999996E-2</v>
      </c>
      <c r="J52" s="35">
        <f t="shared" si="14"/>
        <v>9.8765432098765517E-3</v>
      </c>
      <c r="K52" s="35">
        <f t="shared" si="14"/>
        <v>0</v>
      </c>
      <c r="L52" s="35">
        <f t="shared" si="14"/>
        <v>0</v>
      </c>
      <c r="M52" s="35">
        <f t="shared" si="14"/>
        <v>0.3333333333333332</v>
      </c>
      <c r="N52" s="35">
        <f t="shared" si="14"/>
        <v>1.6548463356973981E-2</v>
      </c>
      <c r="O52" s="35">
        <f t="shared" si="14"/>
        <v>3.2258064516129059E-2</v>
      </c>
      <c r="P52" s="35" t="str">
        <f t="shared" si="14"/>
        <v/>
      </c>
      <c r="Q52" s="35">
        <f t="shared" si="14"/>
        <v>9.0909090909090912E-2</v>
      </c>
      <c r="R52" s="35" t="str">
        <f t="shared" si="14"/>
        <v/>
      </c>
      <c r="S52" s="35">
        <f t="shared" si="14"/>
        <v>5.3763440860215058E-3</v>
      </c>
      <c r="T52" s="35" t="str">
        <f t="shared" si="14"/>
        <v/>
      </c>
      <c r="U52" s="35">
        <f t="shared" si="14"/>
        <v>0</v>
      </c>
      <c r="V52" s="35">
        <f t="shared" si="14"/>
        <v>0</v>
      </c>
      <c r="W52" s="35">
        <f t="shared" si="14"/>
        <v>3.9215686274509803E-3</v>
      </c>
      <c r="X52" s="35">
        <f t="shared" si="14"/>
        <v>1.2658227848101276E-2</v>
      </c>
      <c r="Y52" s="35">
        <f t="shared" si="14"/>
        <v>0</v>
      </c>
      <c r="Z52" s="35">
        <f t="shared" si="14"/>
        <v>0</v>
      </c>
      <c r="AA52" s="35">
        <f t="shared" si="14"/>
        <v>0.1</v>
      </c>
      <c r="AB52" s="35">
        <f t="shared" si="14"/>
        <v>8.8495575221239405E-3</v>
      </c>
      <c r="AC52" s="35">
        <f t="shared" si="14"/>
        <v>2.1110242376856957E-2</v>
      </c>
      <c r="AD52" s="35">
        <f t="shared" si="14"/>
        <v>1.0816125860373593E-2</v>
      </c>
      <c r="AE52" s="35">
        <f t="shared" si="14"/>
        <v>9.7719869706840625E-3</v>
      </c>
      <c r="AF52" s="35">
        <f t="shared" si="14"/>
        <v>1.4018691588784998E-2</v>
      </c>
      <c r="AG52" s="35">
        <f t="shared" si="14"/>
        <v>0.33333333333333331</v>
      </c>
      <c r="AH52" s="35">
        <f t="shared" si="14"/>
        <v>0.14285714285714285</v>
      </c>
      <c r="AI52" s="35">
        <f t="shared" si="14"/>
        <v>3.1963470319634632E-2</v>
      </c>
      <c r="AJ52" s="35" t="str">
        <f t="shared" si="14"/>
        <v/>
      </c>
      <c r="AK52" s="35">
        <f t="shared" si="14"/>
        <v>0</v>
      </c>
      <c r="AL52" s="35">
        <f t="shared" si="14"/>
        <v>2.564102564102564E-2</v>
      </c>
      <c r="AM52" s="35">
        <f t="shared" si="14"/>
        <v>1.986754966887419E-2</v>
      </c>
      <c r="AN52" s="35">
        <f t="shared" si="14"/>
        <v>5.1482059282371297E-2</v>
      </c>
      <c r="AO52" s="35">
        <f t="shared" si="14"/>
        <v>1.2345679012345678E-2</v>
      </c>
      <c r="AP52" s="35">
        <f t="shared" si="14"/>
        <v>2.0408163265306138E-2</v>
      </c>
      <c r="AQ52" s="35">
        <f t="shared" si="14"/>
        <v>1.869158878504673E-3</v>
      </c>
      <c r="AR52" s="35">
        <f t="shared" si="14"/>
        <v>2.1276595744680851E-2</v>
      </c>
      <c r="AS52" s="35">
        <f t="shared" si="14"/>
        <v>2.7027027027027029E-2</v>
      </c>
      <c r="AT52" s="35">
        <f t="shared" si="14"/>
        <v>9.8039215686274508E-3</v>
      </c>
      <c r="AU52" s="35">
        <f t="shared" si="14"/>
        <v>1.0582010582010581E-2</v>
      </c>
      <c r="AV52" s="35" t="str">
        <f t="shared" si="14"/>
        <v/>
      </c>
      <c r="AW52" s="35">
        <f t="shared" si="14"/>
        <v>0</v>
      </c>
      <c r="AX52" s="35">
        <f t="shared" si="14"/>
        <v>0</v>
      </c>
      <c r="AY52" s="35" t="str">
        <f t="shared" si="14"/>
        <v/>
      </c>
      <c r="AZ52" s="35">
        <f t="shared" si="14"/>
        <v>1.3487475915221564E-2</v>
      </c>
      <c r="BA52" s="35">
        <f t="shared" si="14"/>
        <v>0</v>
      </c>
      <c r="BB52" s="35">
        <f t="shared" si="14"/>
        <v>4.6457607433217189E-2</v>
      </c>
      <c r="BC52" s="35">
        <f t="shared" si="14"/>
        <v>7.6923076923076913E-2</v>
      </c>
      <c r="BD52" s="35">
        <f t="shared" si="14"/>
        <v>1.8248175182481768E-2</v>
      </c>
      <c r="BE52" s="35">
        <f t="shared" si="14"/>
        <v>0.16666666666666674</v>
      </c>
      <c r="BF52" s="35">
        <f t="shared" si="14"/>
        <v>1.4925373134328358E-2</v>
      </c>
      <c r="BG52" s="35">
        <f t="shared" si="14"/>
        <v>0</v>
      </c>
      <c r="BH52" s="35">
        <f t="shared" si="14"/>
        <v>2.3255813953488393E-2</v>
      </c>
      <c r="BI52" s="35">
        <f t="shared" si="14"/>
        <v>2.2770398481973372E-2</v>
      </c>
      <c r="BJ52" s="35">
        <f t="shared" si="14"/>
        <v>1.1235955056179775E-2</v>
      </c>
      <c r="BK52" s="35">
        <f t="shared" si="14"/>
        <v>0</v>
      </c>
      <c r="BL52" s="35">
        <f t="shared" si="14"/>
        <v>9.2378752886836529E-3</v>
      </c>
      <c r="BM52" s="35">
        <f t="shared" si="14"/>
        <v>9.0090090090089777E-3</v>
      </c>
      <c r="BN52" s="35">
        <f t="shared" si="14"/>
        <v>5.8823529411764705E-2</v>
      </c>
      <c r="BO52" s="35">
        <f t="shared" si="14"/>
        <v>3.8167938931297711E-2</v>
      </c>
      <c r="BP52" s="35">
        <f t="shared" si="14"/>
        <v>5.5214723926380369E-2</v>
      </c>
      <c r="BQ52" s="35">
        <f t="shared" si="14"/>
        <v>6.8337129840546759E-3</v>
      </c>
      <c r="BR52" s="35">
        <f t="shared" si="14"/>
        <v>2.0147750167898086E-3</v>
      </c>
      <c r="BS52" s="35">
        <f t="shared" ref="BS52:CF52" si="15">IF(ISNUMBER(BS50+BS51),BS51/BS50,"")</f>
        <v>0</v>
      </c>
      <c r="BT52" s="35">
        <f t="shared" si="15"/>
        <v>8.9285714285714766E-3</v>
      </c>
      <c r="BU52" s="35" t="str">
        <f t="shared" si="15"/>
        <v/>
      </c>
      <c r="BV52" s="35">
        <f t="shared" si="15"/>
        <v>1.0101010101010065E-2</v>
      </c>
      <c r="BW52" s="35">
        <f t="shared" si="15"/>
        <v>7.6004343105319644E-3</v>
      </c>
      <c r="BX52" s="35">
        <f t="shared" si="15"/>
        <v>9.9009900990099237E-3</v>
      </c>
      <c r="BY52" s="35">
        <f t="shared" si="15"/>
        <v>2.7027027027027053E-2</v>
      </c>
      <c r="BZ52" s="35">
        <f t="shared" si="15"/>
        <v>4.0000000000000036E-2</v>
      </c>
      <c r="CA52" s="35">
        <f t="shared" si="15"/>
        <v>2.7777777777777804E-2</v>
      </c>
      <c r="CB52" s="35">
        <f t="shared" si="15"/>
        <v>0</v>
      </c>
      <c r="CC52" s="35">
        <f t="shared" si="15"/>
        <v>1.1933174224343675E-2</v>
      </c>
      <c r="CD52" s="35">
        <f t="shared" si="15"/>
        <v>0</v>
      </c>
      <c r="CE52" s="35">
        <f t="shared" si="15"/>
        <v>1.8181818181818195E-2</v>
      </c>
      <c r="CF52" s="35" t="str">
        <f t="shared" si="15"/>
        <v/>
      </c>
    </row>
    <row r="53" spans="1:84" s="15" customFormat="1" ht="13.2">
      <c r="A53" s="2"/>
      <c r="B53" s="3"/>
      <c r="C53" s="3"/>
      <c r="D53" s="3"/>
      <c r="E53" s="2"/>
      <c r="F53" s="43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</row>
    <row r="54" spans="1:84" s="16" customFormat="1" ht="13.2">
      <c r="A54" s="4" t="s">
        <v>138</v>
      </c>
      <c r="B54" s="5" t="s">
        <v>139</v>
      </c>
      <c r="C54" s="5" t="s">
        <v>140</v>
      </c>
      <c r="D54" s="5">
        <v>1</v>
      </c>
      <c r="E54" s="4"/>
      <c r="F54" s="42" t="s">
        <v>99</v>
      </c>
      <c r="G54" s="42">
        <v>9.0399999999999991</v>
      </c>
      <c r="H54" s="42">
        <v>0.24</v>
      </c>
      <c r="I54" s="42">
        <v>1.33</v>
      </c>
      <c r="J54" s="42">
        <v>4.12</v>
      </c>
      <c r="K54" s="42">
        <v>0.03</v>
      </c>
      <c r="L54" s="42">
        <v>0.02</v>
      </c>
      <c r="M54" s="42" t="s">
        <v>94</v>
      </c>
      <c r="N54" s="42">
        <v>32.1</v>
      </c>
      <c r="O54" s="42">
        <v>0.12</v>
      </c>
      <c r="P54" s="42">
        <v>3</v>
      </c>
      <c r="Q54" s="42" t="s">
        <v>93</v>
      </c>
      <c r="R54" s="42" t="s">
        <v>96</v>
      </c>
      <c r="S54" s="42">
        <v>719</v>
      </c>
      <c r="T54" s="42" t="s">
        <v>93</v>
      </c>
      <c r="U54" s="42">
        <v>0.2</v>
      </c>
      <c r="V54" s="42" t="s">
        <v>95</v>
      </c>
      <c r="W54" s="42">
        <v>178</v>
      </c>
      <c r="X54" s="42">
        <v>1.3</v>
      </c>
      <c r="Y54" s="42" t="s">
        <v>96</v>
      </c>
      <c r="Z54" s="42">
        <v>0.5</v>
      </c>
      <c r="AA54" s="42" t="s">
        <v>93</v>
      </c>
      <c r="AB54" s="42">
        <v>3.6</v>
      </c>
      <c r="AC54" s="42">
        <v>2.87</v>
      </c>
      <c r="AD54" s="42">
        <v>1.1399999999999999</v>
      </c>
      <c r="AE54" s="42">
        <v>27.5</v>
      </c>
      <c r="AF54" s="42">
        <v>3.49</v>
      </c>
      <c r="AG54" s="42">
        <v>2</v>
      </c>
      <c r="AH54" s="42">
        <v>11</v>
      </c>
      <c r="AI54" s="42">
        <v>0.77</v>
      </c>
      <c r="AJ54" s="42" t="s">
        <v>95</v>
      </c>
      <c r="AK54" s="42">
        <v>67.599999999999994</v>
      </c>
      <c r="AL54" s="42" t="s">
        <v>96</v>
      </c>
      <c r="AM54" s="42">
        <v>0.66</v>
      </c>
      <c r="AN54" s="42">
        <v>187</v>
      </c>
      <c r="AO54" s="42" t="s">
        <v>106</v>
      </c>
      <c r="AP54" s="42">
        <v>103</v>
      </c>
      <c r="AQ54" s="42">
        <v>32.4</v>
      </c>
      <c r="AR54" s="42">
        <v>12</v>
      </c>
      <c r="AS54" s="42">
        <v>25</v>
      </c>
      <c r="AT54" s="42">
        <v>11.1</v>
      </c>
      <c r="AU54" s="42">
        <v>142</v>
      </c>
      <c r="AV54" s="42" t="s">
        <v>97</v>
      </c>
      <c r="AW54" s="42">
        <v>0.7</v>
      </c>
      <c r="AX54" s="42" t="s">
        <v>93</v>
      </c>
      <c r="AY54" s="42" t="s">
        <v>93</v>
      </c>
      <c r="AZ54" s="42">
        <v>4.7</v>
      </c>
      <c r="BA54" s="42">
        <v>2</v>
      </c>
      <c r="BB54" s="42">
        <v>194</v>
      </c>
      <c r="BC54" s="42">
        <v>4.2</v>
      </c>
      <c r="BD54" s="42">
        <v>0.59</v>
      </c>
      <c r="BE54" s="42" t="s">
        <v>98</v>
      </c>
      <c r="BF54" s="42">
        <v>56.9</v>
      </c>
      <c r="BG54" s="42">
        <v>0.7</v>
      </c>
      <c r="BH54" s="42">
        <v>0.55000000000000004</v>
      </c>
      <c r="BI54" s="42">
        <v>6.82</v>
      </c>
      <c r="BJ54" s="42">
        <v>14</v>
      </c>
      <c r="BK54" s="42">
        <v>2</v>
      </c>
      <c r="BL54" s="42">
        <v>25.8</v>
      </c>
      <c r="BM54" s="42">
        <v>4</v>
      </c>
      <c r="BN54" s="42">
        <v>32</v>
      </c>
      <c r="BO54" s="42">
        <v>376</v>
      </c>
      <c r="BP54" s="42">
        <v>0.02</v>
      </c>
      <c r="BQ54" s="42" t="s">
        <v>137</v>
      </c>
      <c r="BR54" s="42">
        <v>17.100000000000001</v>
      </c>
      <c r="BS54" s="42">
        <v>0.09</v>
      </c>
      <c r="BT54" s="42">
        <v>0.33</v>
      </c>
      <c r="BU54" s="42" t="s">
        <v>100</v>
      </c>
      <c r="BV54" s="42">
        <v>1.86</v>
      </c>
      <c r="BW54" s="42">
        <v>4.9400000000000004</v>
      </c>
      <c r="BX54" s="42">
        <v>0.74</v>
      </c>
      <c r="BY54" s="42">
        <v>0.05</v>
      </c>
      <c r="BZ54" s="42">
        <v>0.02</v>
      </c>
      <c r="CA54" s="42">
        <v>6.27</v>
      </c>
      <c r="CB54" s="42">
        <v>0.03</v>
      </c>
      <c r="CC54" s="42">
        <v>67.599999999999994</v>
      </c>
      <c r="CD54" s="42">
        <v>0.02</v>
      </c>
      <c r="CE54" s="42">
        <v>0.2</v>
      </c>
      <c r="CF54" s="42" t="s">
        <v>100</v>
      </c>
    </row>
    <row r="55" spans="1:84" s="16" customFormat="1" ht="13.2">
      <c r="A55" s="4" t="s">
        <v>135</v>
      </c>
      <c r="B55" s="5" t="s">
        <v>136</v>
      </c>
      <c r="C55" s="5"/>
      <c r="D55" s="5">
        <v>1</v>
      </c>
      <c r="E55" s="4"/>
      <c r="F55" s="42" t="s">
        <v>99</v>
      </c>
      <c r="G55" s="42">
        <v>8.8800000000000008</v>
      </c>
      <c r="H55" s="42">
        <v>0.21</v>
      </c>
      <c r="I55" s="42">
        <v>1.31</v>
      </c>
      <c r="J55" s="42">
        <v>4.05</v>
      </c>
      <c r="K55" s="42">
        <v>0.02</v>
      </c>
      <c r="L55" s="42">
        <v>0.02</v>
      </c>
      <c r="M55" s="42" t="s">
        <v>94</v>
      </c>
      <c r="N55" s="42">
        <v>31.8</v>
      </c>
      <c r="O55" s="42">
        <v>0.12</v>
      </c>
      <c r="P55" s="42">
        <v>4</v>
      </c>
      <c r="Q55" s="42" t="s">
        <v>93</v>
      </c>
      <c r="R55" s="42" t="s">
        <v>96</v>
      </c>
      <c r="S55" s="42">
        <v>684</v>
      </c>
      <c r="T55" s="42" t="s">
        <v>93</v>
      </c>
      <c r="U55" s="42">
        <v>0.2</v>
      </c>
      <c r="V55" s="42" t="s">
        <v>95</v>
      </c>
      <c r="W55" s="42">
        <v>164</v>
      </c>
      <c r="X55" s="42">
        <v>1.2</v>
      </c>
      <c r="Y55" s="42" t="s">
        <v>96</v>
      </c>
      <c r="Z55" s="42">
        <v>0.5</v>
      </c>
      <c r="AA55" s="42" t="s">
        <v>93</v>
      </c>
      <c r="AB55" s="42">
        <v>3.62</v>
      </c>
      <c r="AC55" s="42">
        <v>3.05</v>
      </c>
      <c r="AD55" s="42">
        <v>1.18</v>
      </c>
      <c r="AE55" s="42">
        <v>27.6</v>
      </c>
      <c r="AF55" s="42">
        <v>3.33</v>
      </c>
      <c r="AG55" s="42">
        <v>2</v>
      </c>
      <c r="AH55" s="42">
        <v>11</v>
      </c>
      <c r="AI55" s="42">
        <v>0.81</v>
      </c>
      <c r="AJ55" s="42" t="s">
        <v>95</v>
      </c>
      <c r="AK55" s="42">
        <v>67.099999999999994</v>
      </c>
      <c r="AL55" s="42" t="s">
        <v>96</v>
      </c>
      <c r="AM55" s="42">
        <v>0.62</v>
      </c>
      <c r="AN55" s="42">
        <v>178</v>
      </c>
      <c r="AO55" s="42" t="s">
        <v>106</v>
      </c>
      <c r="AP55" s="42">
        <v>99.5</v>
      </c>
      <c r="AQ55" s="42">
        <v>31.1</v>
      </c>
      <c r="AR55" s="42">
        <v>6</v>
      </c>
      <c r="AS55" s="42">
        <v>26</v>
      </c>
      <c r="AT55" s="42">
        <v>10.8</v>
      </c>
      <c r="AU55" s="42">
        <v>139</v>
      </c>
      <c r="AV55" s="42" t="s">
        <v>97</v>
      </c>
      <c r="AW55" s="42">
        <v>0.5</v>
      </c>
      <c r="AX55" s="42" t="s">
        <v>93</v>
      </c>
      <c r="AY55" s="42" t="s">
        <v>93</v>
      </c>
      <c r="AZ55" s="42">
        <v>4.5999999999999996</v>
      </c>
      <c r="BA55" s="42">
        <v>2</v>
      </c>
      <c r="BB55" s="42">
        <v>185</v>
      </c>
      <c r="BC55" s="42">
        <v>4.0999999999999996</v>
      </c>
      <c r="BD55" s="42">
        <v>0.57999999999999996</v>
      </c>
      <c r="BE55" s="42" t="s">
        <v>98</v>
      </c>
      <c r="BF55" s="42">
        <v>57.3</v>
      </c>
      <c r="BG55" s="42">
        <v>0.8</v>
      </c>
      <c r="BH55" s="42">
        <v>0.52</v>
      </c>
      <c r="BI55" s="42">
        <v>6.71</v>
      </c>
      <c r="BJ55" s="42">
        <v>15</v>
      </c>
      <c r="BK55" s="42">
        <v>1</v>
      </c>
      <c r="BL55" s="42">
        <v>25.5</v>
      </c>
      <c r="BM55" s="42">
        <v>4</v>
      </c>
      <c r="BN55" s="42">
        <v>32</v>
      </c>
      <c r="BO55" s="42">
        <v>356</v>
      </c>
      <c r="BP55" s="42">
        <v>0.02</v>
      </c>
      <c r="BQ55" s="42" t="s">
        <v>137</v>
      </c>
      <c r="BR55" s="42">
        <v>17</v>
      </c>
      <c r="BS55" s="42">
        <v>0.1</v>
      </c>
      <c r="BT55" s="42">
        <v>0.31</v>
      </c>
      <c r="BU55" s="42" t="s">
        <v>100</v>
      </c>
      <c r="BV55" s="42">
        <v>1.86</v>
      </c>
      <c r="BW55" s="42">
        <v>4.9800000000000004</v>
      </c>
      <c r="BX55" s="42">
        <v>0.63</v>
      </c>
      <c r="BY55" s="42">
        <v>0.06</v>
      </c>
      <c r="BZ55" s="42">
        <v>0.02</v>
      </c>
      <c r="CA55" s="42">
        <v>6.28</v>
      </c>
      <c r="CB55" s="42">
        <v>0.04</v>
      </c>
      <c r="CC55" s="42">
        <v>68</v>
      </c>
      <c r="CD55" s="42" t="s">
        <v>100</v>
      </c>
      <c r="CE55" s="42">
        <v>0.21</v>
      </c>
      <c r="CF55" s="42" t="s">
        <v>100</v>
      </c>
    </row>
    <row r="56" spans="1:84" s="15" customFormat="1" ht="13.2">
      <c r="A56" s="2"/>
      <c r="B56" s="3"/>
      <c r="C56" s="3"/>
      <c r="D56" s="3"/>
      <c r="E56" s="45" t="s">
        <v>190</v>
      </c>
      <c r="F56" s="34" t="str">
        <f>IF(ISNUMBER(F54+F55),AVERAGE(F54:F55),"")</f>
        <v/>
      </c>
      <c r="G56" s="34">
        <f>IF(ISNUMBER(G54+G55),AVERAGE(G54:G55),"")</f>
        <v>8.9600000000000009</v>
      </c>
      <c r="H56" s="34">
        <f>IF(ISNUMBER(H54+H55),AVERAGE(H54:H55),"")</f>
        <v>0.22499999999999998</v>
      </c>
      <c r="I56" s="34">
        <f>IF(ISNUMBER(I54+I55),AVERAGE(I54:I55),"")</f>
        <v>1.32</v>
      </c>
      <c r="J56" s="34">
        <f>IF(ISNUMBER(J54+J55),AVERAGE(J54:J55),"")</f>
        <v>4.085</v>
      </c>
      <c r="K56" s="34">
        <f>IF(ISNUMBER(K54+K55),AVERAGE(K54:K55),"")</f>
        <v>2.5000000000000001E-2</v>
      </c>
      <c r="L56" s="34">
        <f>IF(ISNUMBER(L54+L55),AVERAGE(L54:L55),"")</f>
        <v>0.02</v>
      </c>
      <c r="M56" s="34" t="str">
        <f>IF(ISNUMBER(M54+M55),AVERAGE(M54:M55),"")</f>
        <v/>
      </c>
      <c r="N56" s="34">
        <f>IF(ISNUMBER(N54+N55),AVERAGE(N54:N55),"")</f>
        <v>31.950000000000003</v>
      </c>
      <c r="O56" s="34">
        <f>IF(ISNUMBER(O54+O55),AVERAGE(O54:O55),"")</f>
        <v>0.12</v>
      </c>
      <c r="P56" s="34">
        <f>IF(ISNUMBER(P54+P55),AVERAGE(P54:P55),"")</f>
        <v>3.5</v>
      </c>
      <c r="Q56" s="34" t="str">
        <f>IF(ISNUMBER(Q54+Q55),AVERAGE(Q54:Q55),"")</f>
        <v/>
      </c>
      <c r="R56" s="34" t="str">
        <f>IF(ISNUMBER(R54+R55),AVERAGE(R54:R55),"")</f>
        <v/>
      </c>
      <c r="S56" s="34">
        <f>IF(ISNUMBER(S54+S55),AVERAGE(S54:S55),"")</f>
        <v>701.5</v>
      </c>
      <c r="T56" s="34" t="str">
        <f>IF(ISNUMBER(T54+T55),AVERAGE(T54:T55),"")</f>
        <v/>
      </c>
      <c r="U56" s="34">
        <f>IF(ISNUMBER(U54+U55),AVERAGE(U54:U55),"")</f>
        <v>0.2</v>
      </c>
      <c r="V56" s="34" t="str">
        <f>IF(ISNUMBER(V54+V55),AVERAGE(V54:V55),"")</f>
        <v/>
      </c>
      <c r="W56" s="34">
        <f>IF(ISNUMBER(W54+W55),AVERAGE(W54:W55),"")</f>
        <v>171</v>
      </c>
      <c r="X56" s="34">
        <f>IF(ISNUMBER(X54+X55),AVERAGE(X54:X55),"")</f>
        <v>1.25</v>
      </c>
      <c r="Y56" s="34" t="str">
        <f>IF(ISNUMBER(Y54+Y55),AVERAGE(Y54:Y55),"")</f>
        <v/>
      </c>
      <c r="Z56" s="34">
        <f>IF(ISNUMBER(Z54+Z55),AVERAGE(Z54:Z55),"")</f>
        <v>0.5</v>
      </c>
      <c r="AA56" s="34" t="str">
        <f>IF(ISNUMBER(AA54+AA55),AVERAGE(AA54:AA55),"")</f>
        <v/>
      </c>
      <c r="AB56" s="34">
        <f>IF(ISNUMBER(AB54+AB55),AVERAGE(AB54:AB55),"")</f>
        <v>3.6100000000000003</v>
      </c>
      <c r="AC56" s="34">
        <f>IF(ISNUMBER(AC54+AC55),AVERAGE(AC54:AC55),"")</f>
        <v>2.96</v>
      </c>
      <c r="AD56" s="34">
        <f>IF(ISNUMBER(AD54+AD55),AVERAGE(AD54:AD55),"")</f>
        <v>1.1599999999999999</v>
      </c>
      <c r="AE56" s="34">
        <f>IF(ISNUMBER(AE54+AE55),AVERAGE(AE54:AE55),"")</f>
        <v>27.55</v>
      </c>
      <c r="AF56" s="34">
        <f>IF(ISNUMBER(AF54+AF55),AVERAGE(AF54:AF55),"")</f>
        <v>3.41</v>
      </c>
      <c r="AG56" s="34">
        <f>IF(ISNUMBER(AG54+AG55),AVERAGE(AG54:AG55),"")</f>
        <v>2</v>
      </c>
      <c r="AH56" s="34">
        <f>IF(ISNUMBER(AH54+AH55),AVERAGE(AH54:AH55),"")</f>
        <v>11</v>
      </c>
      <c r="AI56" s="34">
        <f>IF(ISNUMBER(AI54+AI55),AVERAGE(AI54:AI55),"")</f>
        <v>0.79</v>
      </c>
      <c r="AJ56" s="34" t="str">
        <f>IF(ISNUMBER(AJ54+AJ55),AVERAGE(AJ54:AJ55),"")</f>
        <v/>
      </c>
      <c r="AK56" s="34">
        <f>IF(ISNUMBER(AK54+AK55),AVERAGE(AK54:AK55),"")</f>
        <v>67.349999999999994</v>
      </c>
      <c r="AL56" s="34" t="str">
        <f>IF(ISNUMBER(AL54+AL55),AVERAGE(AL54:AL55),"")</f>
        <v/>
      </c>
      <c r="AM56" s="34">
        <f>IF(ISNUMBER(AM54+AM55),AVERAGE(AM54:AM55),"")</f>
        <v>0.64</v>
      </c>
      <c r="AN56" s="34">
        <f>IF(ISNUMBER(AN54+AN55),AVERAGE(AN54:AN55),"")</f>
        <v>182.5</v>
      </c>
      <c r="AO56" s="34" t="str">
        <f>IF(ISNUMBER(AO54+AO55),AVERAGE(AO54:AO55),"")</f>
        <v/>
      </c>
      <c r="AP56" s="34">
        <f>IF(ISNUMBER(AP54+AP55),AVERAGE(AP54:AP55),"")</f>
        <v>101.25</v>
      </c>
      <c r="AQ56" s="34">
        <f>IF(ISNUMBER(AQ54+AQ55),AVERAGE(AQ54:AQ55),"")</f>
        <v>31.75</v>
      </c>
      <c r="AR56" s="34">
        <f>IF(ISNUMBER(AR54+AR55),AVERAGE(AR54:AR55),"")</f>
        <v>9</v>
      </c>
      <c r="AS56" s="34">
        <f>IF(ISNUMBER(AS54+AS55),AVERAGE(AS54:AS55),"")</f>
        <v>25.5</v>
      </c>
      <c r="AT56" s="34">
        <f>IF(ISNUMBER(AT54+AT55),AVERAGE(AT54:AT55),"")</f>
        <v>10.95</v>
      </c>
      <c r="AU56" s="34">
        <f>IF(ISNUMBER(AU54+AU55),AVERAGE(AU54:AU55),"")</f>
        <v>140.5</v>
      </c>
      <c r="AV56" s="34" t="str">
        <f>IF(ISNUMBER(AV54+AV55),AVERAGE(AV54:AV55),"")</f>
        <v/>
      </c>
      <c r="AW56" s="34">
        <f>IF(ISNUMBER(AW54+AW55),AVERAGE(AW54:AW55),"")</f>
        <v>0.6</v>
      </c>
      <c r="AX56" s="34" t="str">
        <f>IF(ISNUMBER(AX54+AX55),AVERAGE(AX54:AX55),"")</f>
        <v/>
      </c>
      <c r="AY56" s="34" t="str">
        <f>IF(ISNUMBER(AY54+AY55),AVERAGE(AY54:AY55),"")</f>
        <v/>
      </c>
      <c r="AZ56" s="34">
        <f>IF(ISNUMBER(AZ54+AZ55),AVERAGE(AZ54:AZ55),"")</f>
        <v>4.6500000000000004</v>
      </c>
      <c r="BA56" s="34">
        <f>IF(ISNUMBER(BA54+BA55),AVERAGE(BA54:BA55),"")</f>
        <v>2</v>
      </c>
      <c r="BB56" s="34">
        <f>IF(ISNUMBER(BB54+BB55),AVERAGE(BB54:BB55),"")</f>
        <v>189.5</v>
      </c>
      <c r="BC56" s="34">
        <f>IF(ISNUMBER(BC54+BC55),AVERAGE(BC54:BC55),"")</f>
        <v>4.1500000000000004</v>
      </c>
      <c r="BD56" s="34">
        <f>IF(ISNUMBER(BD54+BD55),AVERAGE(BD54:BD55),"")</f>
        <v>0.58499999999999996</v>
      </c>
      <c r="BE56" s="34" t="str">
        <f>IF(ISNUMBER(BE54+BE55),AVERAGE(BE54:BE55),"")</f>
        <v/>
      </c>
      <c r="BF56" s="34">
        <f>IF(ISNUMBER(BF54+BF55),AVERAGE(BF54:BF55),"")</f>
        <v>57.099999999999994</v>
      </c>
      <c r="BG56" s="34">
        <f>IF(ISNUMBER(BG54+BG55),AVERAGE(BG54:BG55),"")</f>
        <v>0.75</v>
      </c>
      <c r="BH56" s="34">
        <f>IF(ISNUMBER(BH54+BH55),AVERAGE(BH54:BH55),"")</f>
        <v>0.53500000000000003</v>
      </c>
      <c r="BI56" s="34">
        <f>IF(ISNUMBER(BI54+BI55),AVERAGE(BI54:BI55),"")</f>
        <v>6.7650000000000006</v>
      </c>
      <c r="BJ56" s="34">
        <f>IF(ISNUMBER(BJ54+BJ55),AVERAGE(BJ54:BJ55),"")</f>
        <v>14.5</v>
      </c>
      <c r="BK56" s="34">
        <f>IF(ISNUMBER(BK54+BK55),AVERAGE(BK54:BK55),"")</f>
        <v>1.5</v>
      </c>
      <c r="BL56" s="34">
        <f>IF(ISNUMBER(BL54+BL55),AVERAGE(BL54:BL55),"")</f>
        <v>25.65</v>
      </c>
      <c r="BM56" s="34">
        <f>IF(ISNUMBER(BM54+BM55),AVERAGE(BM54:BM55),"")</f>
        <v>4</v>
      </c>
      <c r="BN56" s="34">
        <f>IF(ISNUMBER(BN54+BN55),AVERAGE(BN54:BN55),"")</f>
        <v>32</v>
      </c>
      <c r="BO56" s="34">
        <f>IF(ISNUMBER(BO54+BO55),AVERAGE(BO54:BO55),"")</f>
        <v>366</v>
      </c>
      <c r="BP56" s="34">
        <f>IF(ISNUMBER(BP54+BP55),AVERAGE(BP54:BP55),"")</f>
        <v>0.02</v>
      </c>
      <c r="BQ56" s="34" t="str">
        <f>IF(ISNUMBER(BQ54+BQ55),AVERAGE(BQ54:BQ55),"")</f>
        <v/>
      </c>
      <c r="BR56" s="34">
        <f>IF(ISNUMBER(BR54+BR55),AVERAGE(BR54:BR55),"")</f>
        <v>17.05</v>
      </c>
      <c r="BS56" s="34">
        <f>IF(ISNUMBER(BS54+BS55),AVERAGE(BS54:BS55),"")</f>
        <v>9.5000000000000001E-2</v>
      </c>
      <c r="BT56" s="34">
        <f>IF(ISNUMBER(BT54+BT55),AVERAGE(BT54:BT55),"")</f>
        <v>0.32</v>
      </c>
      <c r="BU56" s="34" t="str">
        <f>IF(ISNUMBER(BU54+BU55),AVERAGE(BU54:BU55),"")</f>
        <v/>
      </c>
      <c r="BV56" s="34">
        <f>IF(ISNUMBER(BV54+BV55),AVERAGE(BV54:BV55),"")</f>
        <v>1.86</v>
      </c>
      <c r="BW56" s="34">
        <f>IF(ISNUMBER(BW54+BW55),AVERAGE(BW54:BW55),"")</f>
        <v>4.9600000000000009</v>
      </c>
      <c r="BX56" s="34">
        <f>IF(ISNUMBER(BX54+BX55),AVERAGE(BX54:BX55),"")</f>
        <v>0.68500000000000005</v>
      </c>
      <c r="BY56" s="34">
        <f>IF(ISNUMBER(BY54+BY55),AVERAGE(BY54:BY55),"")</f>
        <v>5.5E-2</v>
      </c>
      <c r="BZ56" s="34">
        <f>IF(ISNUMBER(BZ54+BZ55),AVERAGE(BZ54:BZ55),"")</f>
        <v>0.02</v>
      </c>
      <c r="CA56" s="34">
        <f>IF(ISNUMBER(CA54+CA55),AVERAGE(CA54:CA55),"")</f>
        <v>6.2750000000000004</v>
      </c>
      <c r="CB56" s="34">
        <f>IF(ISNUMBER(CB54+CB55),AVERAGE(CB54:CB55),"")</f>
        <v>3.5000000000000003E-2</v>
      </c>
      <c r="CC56" s="34">
        <f>IF(ISNUMBER(CC54+CC55),AVERAGE(CC54:CC55),"")</f>
        <v>67.8</v>
      </c>
      <c r="CD56" s="34" t="str">
        <f>IF(ISNUMBER(CD54+CD55),AVERAGE(CD54:CD55),"")</f>
        <v/>
      </c>
      <c r="CE56" s="34">
        <f>IF(ISNUMBER(CE54+CE55),AVERAGE(CE54:CE55),"")</f>
        <v>0.20500000000000002</v>
      </c>
      <c r="CF56" s="34" t="str">
        <f>IF(ISNUMBER(CF54+CF55),AVERAGE(CF54:CF55),"")</f>
        <v/>
      </c>
    </row>
    <row r="57" spans="1:84" s="15" customFormat="1" ht="13.2">
      <c r="A57" s="2"/>
      <c r="B57" s="3"/>
      <c r="C57" s="3"/>
      <c r="D57" s="3"/>
      <c r="E57" s="45" t="s">
        <v>191</v>
      </c>
      <c r="F57" s="34" t="str">
        <f>IF(ISNUMBER(F54+F55),_xlfn.STDEV.P(F54:F55),"")</f>
        <v/>
      </c>
      <c r="G57" s="34">
        <f>IF(ISNUMBER(G54+G55),_xlfn.STDEV.P(G54:G55),"")</f>
        <v>7.9999999999999183E-2</v>
      </c>
      <c r="H57" s="34">
        <f>IF(ISNUMBER(H54+H55),_xlfn.STDEV.P(H54:H55),"")</f>
        <v>1.4999999999999999E-2</v>
      </c>
      <c r="I57" s="34">
        <f>IF(ISNUMBER(I54+I55),_xlfn.STDEV.P(I54:I55),"")</f>
        <v>1.0000000000000009E-2</v>
      </c>
      <c r="J57" s="34">
        <f>IF(ISNUMBER(J54+J55),_xlfn.STDEV.P(J54:J55),"")</f>
        <v>3.5000000000000142E-2</v>
      </c>
      <c r="K57" s="34">
        <f>IF(ISNUMBER(K54+K55),_xlfn.STDEV.P(K54:K55),"")</f>
        <v>4.9999999999999992E-3</v>
      </c>
      <c r="L57" s="34">
        <f>IF(ISNUMBER(L54+L55),_xlfn.STDEV.P(L54:L55),"")</f>
        <v>0</v>
      </c>
      <c r="M57" s="34" t="str">
        <f>IF(ISNUMBER(M54+M55),_xlfn.STDEV.P(M54:M55),"")</f>
        <v/>
      </c>
      <c r="N57" s="34">
        <f>IF(ISNUMBER(N54+N55),_xlfn.STDEV.P(N54:N55),"")</f>
        <v>0.15000000000000036</v>
      </c>
      <c r="O57" s="34">
        <f>IF(ISNUMBER(O54+O55),_xlfn.STDEV.P(O54:O55),"")</f>
        <v>0</v>
      </c>
      <c r="P57" s="34">
        <f>IF(ISNUMBER(P54+P55),_xlfn.STDEV.P(P54:P55),"")</f>
        <v>0.5</v>
      </c>
      <c r="Q57" s="34" t="str">
        <f>IF(ISNUMBER(Q54+Q55),_xlfn.STDEV.P(Q54:Q55),"")</f>
        <v/>
      </c>
      <c r="R57" s="34" t="str">
        <f>IF(ISNUMBER(R54+R55),_xlfn.STDEV.P(R54:R55),"")</f>
        <v/>
      </c>
      <c r="S57" s="34">
        <f>IF(ISNUMBER(S54+S55),_xlfn.STDEV.P(S54:S55),"")</f>
        <v>17.5</v>
      </c>
      <c r="T57" s="34" t="str">
        <f>IF(ISNUMBER(T54+T55),_xlfn.STDEV.P(T54:T55),"")</f>
        <v/>
      </c>
      <c r="U57" s="34">
        <f>IF(ISNUMBER(U54+U55),_xlfn.STDEV.P(U54:U55),"")</f>
        <v>0</v>
      </c>
      <c r="V57" s="34" t="str">
        <f>IF(ISNUMBER(V54+V55),_xlfn.STDEV.P(V54:V55),"")</f>
        <v/>
      </c>
      <c r="W57" s="34">
        <f>IF(ISNUMBER(W54+W55),_xlfn.STDEV.P(W54:W55),"")</f>
        <v>7</v>
      </c>
      <c r="X57" s="34">
        <f>IF(ISNUMBER(X54+X55),_xlfn.STDEV.P(X54:X55),"")</f>
        <v>5.0000000000000044E-2</v>
      </c>
      <c r="Y57" s="34" t="str">
        <f>IF(ISNUMBER(Y54+Y55),_xlfn.STDEV.P(Y54:Y55),"")</f>
        <v/>
      </c>
      <c r="Z57" s="34">
        <f>IF(ISNUMBER(Z54+Z55),_xlfn.STDEV.P(Z54:Z55),"")</f>
        <v>0</v>
      </c>
      <c r="AA57" s="34" t="str">
        <f>IF(ISNUMBER(AA54+AA55),_xlfn.STDEV.P(AA54:AA55),"")</f>
        <v/>
      </c>
      <c r="AB57" s="34">
        <f>IF(ISNUMBER(AB54+AB55),_xlfn.STDEV.P(AB54:AB55),"")</f>
        <v>1.0000000000000009E-2</v>
      </c>
      <c r="AC57" s="34">
        <f>IF(ISNUMBER(AC54+AC55),_xlfn.STDEV.P(AC54:AC55),"")</f>
        <v>8.9999999999999858E-2</v>
      </c>
      <c r="AD57" s="34">
        <f>IF(ISNUMBER(AD54+AD55),_xlfn.STDEV.P(AD54:AD55),"")</f>
        <v>2.0000000000000018E-2</v>
      </c>
      <c r="AE57" s="34">
        <f>IF(ISNUMBER(AE54+AE55),_xlfn.STDEV.P(AE54:AE55),"")</f>
        <v>5.0000000000000711E-2</v>
      </c>
      <c r="AF57" s="34">
        <f>IF(ISNUMBER(AF54+AF55),_xlfn.STDEV.P(AF54:AF55),"")</f>
        <v>8.0000000000000071E-2</v>
      </c>
      <c r="AG57" s="34">
        <f>IF(ISNUMBER(AG54+AG55),_xlfn.STDEV.P(AG54:AG55),"")</f>
        <v>0</v>
      </c>
      <c r="AH57" s="34">
        <f>IF(ISNUMBER(AH54+AH55),_xlfn.STDEV.P(AH54:AH55),"")</f>
        <v>0</v>
      </c>
      <c r="AI57" s="34">
        <f>IF(ISNUMBER(AI54+AI55),_xlfn.STDEV.P(AI54:AI55),"")</f>
        <v>2.0000000000000018E-2</v>
      </c>
      <c r="AJ57" s="34" t="str">
        <f>IF(ISNUMBER(AJ54+AJ55),_xlfn.STDEV.P(AJ54:AJ55),"")</f>
        <v/>
      </c>
      <c r="AK57" s="34">
        <f>IF(ISNUMBER(AK54+AK55),_xlfn.STDEV.P(AK54:AK55),"")</f>
        <v>0.25</v>
      </c>
      <c r="AL57" s="34" t="str">
        <f>IF(ISNUMBER(AL54+AL55),_xlfn.STDEV.P(AL54:AL55),"")</f>
        <v/>
      </c>
      <c r="AM57" s="34">
        <f>IF(ISNUMBER(AM54+AM55),_xlfn.STDEV.P(AM54:AM55),"")</f>
        <v>2.0000000000000018E-2</v>
      </c>
      <c r="AN57" s="34">
        <f>IF(ISNUMBER(AN54+AN55),_xlfn.STDEV.P(AN54:AN55),"")</f>
        <v>4.5</v>
      </c>
      <c r="AO57" s="34" t="str">
        <f>IF(ISNUMBER(AO54+AO55),_xlfn.STDEV.P(AO54:AO55),"")</f>
        <v/>
      </c>
      <c r="AP57" s="34">
        <f>IF(ISNUMBER(AP54+AP55),_xlfn.STDEV.P(AP54:AP55),"")</f>
        <v>1.75</v>
      </c>
      <c r="AQ57" s="34">
        <f>IF(ISNUMBER(AQ54+AQ55),_xlfn.STDEV.P(AQ54:AQ55),"")</f>
        <v>0.64999999999999858</v>
      </c>
      <c r="AR57" s="34">
        <f>IF(ISNUMBER(AR54+AR55),_xlfn.STDEV.P(AR54:AR55),"")</f>
        <v>3</v>
      </c>
      <c r="AS57" s="34">
        <f>IF(ISNUMBER(AS54+AS55),_xlfn.STDEV.P(AS54:AS55),"")</f>
        <v>0.5</v>
      </c>
      <c r="AT57" s="34">
        <f>IF(ISNUMBER(AT54+AT55),_xlfn.STDEV.P(AT54:AT55),"")</f>
        <v>0.14999999999999947</v>
      </c>
      <c r="AU57" s="34">
        <f>IF(ISNUMBER(AU54+AU55),_xlfn.STDEV.P(AU54:AU55),"")</f>
        <v>1.5</v>
      </c>
      <c r="AV57" s="34" t="str">
        <f>IF(ISNUMBER(AV54+AV55),_xlfn.STDEV.P(AV54:AV55),"")</f>
        <v/>
      </c>
      <c r="AW57" s="34">
        <f>IF(ISNUMBER(AW54+AW55),_xlfn.STDEV.P(AW54:AW55),"")</f>
        <v>0.10000000000000005</v>
      </c>
      <c r="AX57" s="34" t="str">
        <f>IF(ISNUMBER(AX54+AX55),_xlfn.STDEV.P(AX54:AX55),"")</f>
        <v/>
      </c>
      <c r="AY57" s="34" t="str">
        <f>IF(ISNUMBER(AY54+AY55),_xlfn.STDEV.P(AY54:AY55),"")</f>
        <v/>
      </c>
      <c r="AZ57" s="34">
        <f>IF(ISNUMBER(AZ54+AZ55),_xlfn.STDEV.P(AZ54:AZ55),"")</f>
        <v>5.0000000000000266E-2</v>
      </c>
      <c r="BA57" s="34">
        <f>IF(ISNUMBER(BA54+BA55),_xlfn.STDEV.P(BA54:BA55),"")</f>
        <v>0</v>
      </c>
      <c r="BB57" s="34">
        <f>IF(ISNUMBER(BB54+BB55),_xlfn.STDEV.P(BB54:BB55),"")</f>
        <v>4.5</v>
      </c>
      <c r="BC57" s="34">
        <f>IF(ISNUMBER(BC54+BC55),_xlfn.STDEV.P(BC54:BC55),"")</f>
        <v>5.0000000000000266E-2</v>
      </c>
      <c r="BD57" s="34">
        <f>IF(ISNUMBER(BD54+BD55),_xlfn.STDEV.P(BD54:BD55),"")</f>
        <v>5.0000000000000044E-3</v>
      </c>
      <c r="BE57" s="34" t="str">
        <f>IF(ISNUMBER(BE54+BE55),_xlfn.STDEV.P(BE54:BE55),"")</f>
        <v/>
      </c>
      <c r="BF57" s="34">
        <f>IF(ISNUMBER(BF54+BF55),_xlfn.STDEV.P(BF54:BF55),"")</f>
        <v>0.19999999999999929</v>
      </c>
      <c r="BG57" s="34">
        <f>IF(ISNUMBER(BG54+BG55),_xlfn.STDEV.P(BG54:BG55),"")</f>
        <v>5.0000000000000044E-2</v>
      </c>
      <c r="BH57" s="34">
        <f>IF(ISNUMBER(BH54+BH55),_xlfn.STDEV.P(BH54:BH55),"")</f>
        <v>1.5000000000000013E-2</v>
      </c>
      <c r="BI57" s="34">
        <f>IF(ISNUMBER(BI54+BI55),_xlfn.STDEV.P(BI54:BI55),"")</f>
        <v>5.500000000000016E-2</v>
      </c>
      <c r="BJ57" s="34">
        <f>IF(ISNUMBER(BJ54+BJ55),_xlfn.STDEV.P(BJ54:BJ55),"")</f>
        <v>0.5</v>
      </c>
      <c r="BK57" s="34">
        <f>IF(ISNUMBER(BK54+BK55),_xlfn.STDEV.P(BK54:BK55),"")</f>
        <v>0.5</v>
      </c>
      <c r="BL57" s="34">
        <f>IF(ISNUMBER(BL54+BL55),_xlfn.STDEV.P(BL54:BL55),"")</f>
        <v>0.15000000000000036</v>
      </c>
      <c r="BM57" s="34">
        <f>IF(ISNUMBER(BM54+BM55),_xlfn.STDEV.P(BM54:BM55),"")</f>
        <v>0</v>
      </c>
      <c r="BN57" s="34">
        <f>IF(ISNUMBER(BN54+BN55),_xlfn.STDEV.P(BN54:BN55),"")</f>
        <v>0</v>
      </c>
      <c r="BO57" s="34">
        <f>IF(ISNUMBER(BO54+BO55),_xlfn.STDEV.P(BO54:BO55),"")</f>
        <v>10</v>
      </c>
      <c r="BP57" s="34">
        <f>IF(ISNUMBER(BP54+BP55),_xlfn.STDEV.P(BP54:BP55),"")</f>
        <v>0</v>
      </c>
      <c r="BQ57" s="34" t="str">
        <f>IF(ISNUMBER(BQ54+BQ55),_xlfn.STDEV.P(BQ54:BQ55),"")</f>
        <v/>
      </c>
      <c r="BR57" s="34">
        <f>IF(ISNUMBER(BR54+BR55),_xlfn.STDEV.P(BR54:BR55),"")</f>
        <v>5.0000000000000711E-2</v>
      </c>
      <c r="BS57" s="34">
        <f>IF(ISNUMBER(BS54+BS55),_xlfn.STDEV.P(BS54:BS55),"")</f>
        <v>5.0000000000000044E-3</v>
      </c>
      <c r="BT57" s="34">
        <f>IF(ISNUMBER(BT54+BT55),_xlfn.STDEV.P(BT54:BT55),"")</f>
        <v>1.0000000000000009E-2</v>
      </c>
      <c r="BU57" s="34" t="str">
        <f>IF(ISNUMBER(BU54+BU55),_xlfn.STDEV.P(BU54:BU55),"")</f>
        <v/>
      </c>
      <c r="BV57" s="34">
        <f>IF(ISNUMBER(BV54+BV55),_xlfn.STDEV.P(BV54:BV55),"")</f>
        <v>0</v>
      </c>
      <c r="BW57" s="34">
        <f>IF(ISNUMBER(BW54+BW55),_xlfn.STDEV.P(BW54:BW55),"")</f>
        <v>2.0000000000000018E-2</v>
      </c>
      <c r="BX57" s="34">
        <f>IF(ISNUMBER(BX54+BX55),_xlfn.STDEV.P(BX54:BX55),"")</f>
        <v>5.4999999999999993E-2</v>
      </c>
      <c r="BY57" s="34">
        <f>IF(ISNUMBER(BY54+BY55),_xlfn.STDEV.P(BY54:BY55),"")</f>
        <v>4.9999999999999975E-3</v>
      </c>
      <c r="BZ57" s="34">
        <f>IF(ISNUMBER(BZ54+BZ55),_xlfn.STDEV.P(BZ54:BZ55),"")</f>
        <v>0</v>
      </c>
      <c r="CA57" s="34">
        <f>IF(ISNUMBER(CA54+CA55),_xlfn.STDEV.P(CA54:CA55),"")</f>
        <v>5.0000000000003375E-3</v>
      </c>
      <c r="CB57" s="34">
        <f>IF(ISNUMBER(CB54+CB55),_xlfn.STDEV.P(CB54:CB55),"")</f>
        <v>5.000000000000001E-3</v>
      </c>
      <c r="CC57" s="34">
        <f>IF(ISNUMBER(CC54+CC55),_xlfn.STDEV.P(CC54:CC55),"")</f>
        <v>0.20000000000000284</v>
      </c>
      <c r="CD57" s="34" t="str">
        <f>IF(ISNUMBER(CD54+CD55),_xlfn.STDEV.P(CD54:CD55),"")</f>
        <v/>
      </c>
      <c r="CE57" s="34">
        <f>IF(ISNUMBER(CE54+CE55),_xlfn.STDEV.P(CE54:CE55),"")</f>
        <v>4.9999999999999906E-3</v>
      </c>
      <c r="CF57" s="34" t="str">
        <f>IF(ISNUMBER(CF54+CF55),_xlfn.STDEV.P(CF54:CF55),"")</f>
        <v/>
      </c>
    </row>
    <row r="58" spans="1:84" s="15" customFormat="1" ht="13.2">
      <c r="A58" s="2"/>
      <c r="B58" s="3"/>
      <c r="C58" s="3"/>
      <c r="D58" s="3"/>
      <c r="E58" s="45" t="s">
        <v>192</v>
      </c>
      <c r="F58" s="35" t="str">
        <f>IF(ISNUMBER(F56+F57),F57/F56,"")</f>
        <v/>
      </c>
      <c r="G58" s="35">
        <f t="shared" ref="G58:BR58" si="16">IF(ISNUMBER(G56+G57),G57/G56,"")</f>
        <v>8.9285714285713361E-3</v>
      </c>
      <c r="H58" s="35">
        <f t="shared" si="16"/>
        <v>6.6666666666666666E-2</v>
      </c>
      <c r="I58" s="35">
        <f t="shared" si="16"/>
        <v>7.575757575757582E-3</v>
      </c>
      <c r="J58" s="35">
        <f t="shared" si="16"/>
        <v>8.5679314565483833E-3</v>
      </c>
      <c r="K58" s="35">
        <f t="shared" si="16"/>
        <v>0.19999999999999996</v>
      </c>
      <c r="L58" s="35">
        <f t="shared" si="16"/>
        <v>0</v>
      </c>
      <c r="M58" s="35" t="str">
        <f t="shared" si="16"/>
        <v/>
      </c>
      <c r="N58" s="35">
        <f t="shared" si="16"/>
        <v>4.6948356807511842E-3</v>
      </c>
      <c r="O58" s="35">
        <f t="shared" si="16"/>
        <v>0</v>
      </c>
      <c r="P58" s="35">
        <f t="shared" si="16"/>
        <v>0.14285714285714285</v>
      </c>
      <c r="Q58" s="35" t="str">
        <f t="shared" si="16"/>
        <v/>
      </c>
      <c r="R58" s="35" t="str">
        <f t="shared" si="16"/>
        <v/>
      </c>
      <c r="S58" s="35">
        <f t="shared" si="16"/>
        <v>2.4946543121881683E-2</v>
      </c>
      <c r="T58" s="35" t="str">
        <f t="shared" si="16"/>
        <v/>
      </c>
      <c r="U58" s="35">
        <f t="shared" si="16"/>
        <v>0</v>
      </c>
      <c r="V58" s="35" t="str">
        <f t="shared" si="16"/>
        <v/>
      </c>
      <c r="W58" s="35">
        <f t="shared" si="16"/>
        <v>4.0935672514619881E-2</v>
      </c>
      <c r="X58" s="35">
        <f t="shared" si="16"/>
        <v>4.0000000000000036E-2</v>
      </c>
      <c r="Y58" s="35" t="str">
        <f t="shared" si="16"/>
        <v/>
      </c>
      <c r="Z58" s="35">
        <f t="shared" si="16"/>
        <v>0</v>
      </c>
      <c r="AA58" s="35" t="str">
        <f t="shared" si="16"/>
        <v/>
      </c>
      <c r="AB58" s="35">
        <f t="shared" si="16"/>
        <v>2.770083102493077E-3</v>
      </c>
      <c r="AC58" s="35">
        <f t="shared" si="16"/>
        <v>3.0405405405405359E-2</v>
      </c>
      <c r="AD58" s="35">
        <f t="shared" si="16"/>
        <v>1.7241379310344845E-2</v>
      </c>
      <c r="AE58" s="35">
        <f t="shared" si="16"/>
        <v>1.8148820326679023E-3</v>
      </c>
      <c r="AF58" s="35">
        <f t="shared" si="16"/>
        <v>2.3460410557184772E-2</v>
      </c>
      <c r="AG58" s="35">
        <f t="shared" si="16"/>
        <v>0</v>
      </c>
      <c r="AH58" s="35">
        <f t="shared" si="16"/>
        <v>0</v>
      </c>
      <c r="AI58" s="35">
        <f t="shared" si="16"/>
        <v>2.5316455696202552E-2</v>
      </c>
      <c r="AJ58" s="35" t="str">
        <f t="shared" si="16"/>
        <v/>
      </c>
      <c r="AK58" s="35">
        <f t="shared" si="16"/>
        <v>3.7119524870081666E-3</v>
      </c>
      <c r="AL58" s="35" t="str">
        <f t="shared" si="16"/>
        <v/>
      </c>
      <c r="AM58" s="35">
        <f t="shared" si="16"/>
        <v>3.1250000000000028E-2</v>
      </c>
      <c r="AN58" s="35">
        <f t="shared" si="16"/>
        <v>2.4657534246575342E-2</v>
      </c>
      <c r="AO58" s="35" t="str">
        <f t="shared" si="16"/>
        <v/>
      </c>
      <c r="AP58" s="35">
        <f t="shared" si="16"/>
        <v>1.7283950617283949E-2</v>
      </c>
      <c r="AQ58" s="35">
        <f t="shared" si="16"/>
        <v>2.0472440944881844E-2</v>
      </c>
      <c r="AR58" s="35">
        <f t="shared" si="16"/>
        <v>0.33333333333333331</v>
      </c>
      <c r="AS58" s="35">
        <f t="shared" si="16"/>
        <v>1.9607843137254902E-2</v>
      </c>
      <c r="AT58" s="35">
        <f t="shared" si="16"/>
        <v>1.3698630136986254E-2</v>
      </c>
      <c r="AU58" s="35">
        <f t="shared" si="16"/>
        <v>1.0676156583629894E-2</v>
      </c>
      <c r="AV58" s="35" t="str">
        <f t="shared" si="16"/>
        <v/>
      </c>
      <c r="AW58" s="35">
        <f t="shared" si="16"/>
        <v>0.16666666666666674</v>
      </c>
      <c r="AX58" s="35" t="str">
        <f t="shared" si="16"/>
        <v/>
      </c>
      <c r="AY58" s="35" t="str">
        <f t="shared" si="16"/>
        <v/>
      </c>
      <c r="AZ58" s="35">
        <f t="shared" si="16"/>
        <v>1.0752688172043067E-2</v>
      </c>
      <c r="BA58" s="35">
        <f t="shared" si="16"/>
        <v>0</v>
      </c>
      <c r="BB58" s="35">
        <f t="shared" si="16"/>
        <v>2.3746701846965697E-2</v>
      </c>
      <c r="BC58" s="35">
        <f t="shared" si="16"/>
        <v>1.20481927710844E-2</v>
      </c>
      <c r="BD58" s="35">
        <f t="shared" si="16"/>
        <v>8.5470085470085548E-3</v>
      </c>
      <c r="BE58" s="35" t="str">
        <f t="shared" si="16"/>
        <v/>
      </c>
      <c r="BF58" s="35">
        <f t="shared" si="16"/>
        <v>3.5026269702276586E-3</v>
      </c>
      <c r="BG58" s="35">
        <f t="shared" si="16"/>
        <v>6.6666666666666721E-2</v>
      </c>
      <c r="BH58" s="35">
        <f t="shared" si="16"/>
        <v>2.8037383177570117E-2</v>
      </c>
      <c r="BI58" s="35">
        <f t="shared" si="16"/>
        <v>8.1300813008130315E-3</v>
      </c>
      <c r="BJ58" s="35">
        <f t="shared" si="16"/>
        <v>3.4482758620689655E-2</v>
      </c>
      <c r="BK58" s="35">
        <f t="shared" si="16"/>
        <v>0.33333333333333331</v>
      </c>
      <c r="BL58" s="35">
        <f t="shared" si="16"/>
        <v>5.8479532163742834E-3</v>
      </c>
      <c r="BM58" s="35">
        <f t="shared" si="16"/>
        <v>0</v>
      </c>
      <c r="BN58" s="35">
        <f t="shared" si="16"/>
        <v>0</v>
      </c>
      <c r="BO58" s="35">
        <f t="shared" si="16"/>
        <v>2.7322404371584699E-2</v>
      </c>
      <c r="BP58" s="35">
        <f t="shared" si="16"/>
        <v>0</v>
      </c>
      <c r="BQ58" s="35" t="str">
        <f t="shared" si="16"/>
        <v/>
      </c>
      <c r="BR58" s="35">
        <f t="shared" si="16"/>
        <v>2.9325513196481355E-3</v>
      </c>
      <c r="BS58" s="35">
        <f t="shared" ref="BS58:CE58" si="17">IF(ISNUMBER(BS56+BS57),BS57/BS56,"")</f>
        <v>5.2631578947368467E-2</v>
      </c>
      <c r="BT58" s="35">
        <f t="shared" si="17"/>
        <v>3.1250000000000028E-2</v>
      </c>
      <c r="BU58" s="35" t="str">
        <f t="shared" si="17"/>
        <v/>
      </c>
      <c r="BV58" s="35">
        <f t="shared" si="17"/>
        <v>0</v>
      </c>
      <c r="BW58" s="35">
        <f t="shared" si="17"/>
        <v>4.0322580645161315E-3</v>
      </c>
      <c r="BX58" s="35">
        <f t="shared" si="17"/>
        <v>8.0291970802919693E-2</v>
      </c>
      <c r="BY58" s="35">
        <f t="shared" si="17"/>
        <v>9.090909090909087E-2</v>
      </c>
      <c r="BZ58" s="35">
        <f t="shared" si="17"/>
        <v>0</v>
      </c>
      <c r="CA58" s="35">
        <f t="shared" si="17"/>
        <v>7.9681274900403776E-4</v>
      </c>
      <c r="CB58" s="35">
        <f t="shared" si="17"/>
        <v>0.14285714285714288</v>
      </c>
      <c r="CC58" s="35">
        <f t="shared" si="17"/>
        <v>2.9498525073746733E-3</v>
      </c>
      <c r="CD58" s="35" t="str">
        <f t="shared" si="17"/>
        <v/>
      </c>
      <c r="CE58" s="35">
        <f t="shared" si="17"/>
        <v>2.4390243902438977E-2</v>
      </c>
      <c r="CF58" s="35" t="str">
        <f>IF(ISNUMBER(CF56+CF57),CF57/CF56,"")</f>
        <v/>
      </c>
    </row>
    <row r="59" spans="1:84" s="15" customFormat="1" ht="13.2">
      <c r="A59" s="2"/>
      <c r="B59" s="3"/>
      <c r="C59" s="3"/>
      <c r="D59" s="3"/>
      <c r="E59" s="2"/>
      <c r="F59" s="43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</row>
    <row r="60" spans="1:84" s="16" customFormat="1" ht="13.2">
      <c r="A60" s="4" t="s">
        <v>153</v>
      </c>
      <c r="B60" s="5" t="s">
        <v>154</v>
      </c>
      <c r="C60" s="5"/>
      <c r="D60" s="5">
        <v>1</v>
      </c>
      <c r="E60" s="4"/>
      <c r="F60" s="42">
        <v>34</v>
      </c>
      <c r="G60" s="42">
        <v>3.66</v>
      </c>
      <c r="H60" s="42">
        <v>23.7</v>
      </c>
      <c r="I60" s="42">
        <v>0.56000000000000005</v>
      </c>
      <c r="J60" s="42">
        <v>0.12</v>
      </c>
      <c r="K60" s="42">
        <v>0.31</v>
      </c>
      <c r="L60" s="42">
        <v>0.18</v>
      </c>
      <c r="M60" s="42">
        <v>0.5</v>
      </c>
      <c r="N60" s="42">
        <v>12</v>
      </c>
      <c r="O60" s="42">
        <v>0.14000000000000001</v>
      </c>
      <c r="P60" s="42" t="s">
        <v>99</v>
      </c>
      <c r="Q60" s="42">
        <v>12</v>
      </c>
      <c r="R60" s="42" t="s">
        <v>96</v>
      </c>
      <c r="S60" s="42">
        <v>225</v>
      </c>
      <c r="T60" s="42" t="s">
        <v>93</v>
      </c>
      <c r="U60" s="42">
        <v>0.8</v>
      </c>
      <c r="V60" s="42" t="s">
        <v>95</v>
      </c>
      <c r="W60" s="42">
        <v>590</v>
      </c>
      <c r="X60" s="42">
        <v>4.9000000000000004</v>
      </c>
      <c r="Y60" s="42">
        <v>12</v>
      </c>
      <c r="Z60" s="42">
        <v>0.4</v>
      </c>
      <c r="AA60" s="42">
        <v>12</v>
      </c>
      <c r="AB60" s="42">
        <v>10.4</v>
      </c>
      <c r="AC60" s="42">
        <v>6.04</v>
      </c>
      <c r="AD60" s="42">
        <v>3.99</v>
      </c>
      <c r="AE60" s="42">
        <v>11.6</v>
      </c>
      <c r="AF60" s="42">
        <v>13.6</v>
      </c>
      <c r="AG60" s="42">
        <v>1</v>
      </c>
      <c r="AH60" s="42">
        <v>4</v>
      </c>
      <c r="AI60" s="42">
        <v>1.99</v>
      </c>
      <c r="AJ60" s="42" t="s">
        <v>95</v>
      </c>
      <c r="AK60" s="42">
        <v>420</v>
      </c>
      <c r="AL60" s="42" t="s">
        <v>96</v>
      </c>
      <c r="AM60" s="42">
        <v>0.84</v>
      </c>
      <c r="AN60" s="42">
        <v>268</v>
      </c>
      <c r="AO60" s="42">
        <v>9</v>
      </c>
      <c r="AP60" s="42">
        <v>25.5</v>
      </c>
      <c r="AQ60" s="42">
        <v>165</v>
      </c>
      <c r="AR60" s="42">
        <v>25</v>
      </c>
      <c r="AS60" s="42">
        <v>169</v>
      </c>
      <c r="AT60" s="42">
        <v>57.5</v>
      </c>
      <c r="AU60" s="42">
        <v>7</v>
      </c>
      <c r="AV60" s="42" t="s">
        <v>97</v>
      </c>
      <c r="AW60" s="42">
        <v>0.4</v>
      </c>
      <c r="AX60" s="42" t="s">
        <v>93</v>
      </c>
      <c r="AY60" s="42" t="s">
        <v>93</v>
      </c>
      <c r="AZ60" s="42">
        <v>19.399999999999999</v>
      </c>
      <c r="BA60" s="42" t="s">
        <v>99</v>
      </c>
      <c r="BB60" s="42">
        <v>2700</v>
      </c>
      <c r="BC60" s="42">
        <v>0.7</v>
      </c>
      <c r="BD60" s="42">
        <v>1.68</v>
      </c>
      <c r="BE60" s="42" t="s">
        <v>98</v>
      </c>
      <c r="BF60" s="42">
        <v>44</v>
      </c>
      <c r="BG60" s="42" t="s">
        <v>98</v>
      </c>
      <c r="BH60" s="42">
        <v>0.87</v>
      </c>
      <c r="BI60" s="42">
        <v>3.71</v>
      </c>
      <c r="BJ60" s="42">
        <v>14</v>
      </c>
      <c r="BK60" s="42">
        <v>16</v>
      </c>
      <c r="BL60" s="42">
        <v>73.099999999999994</v>
      </c>
      <c r="BM60" s="42">
        <v>5.6</v>
      </c>
      <c r="BN60" s="42">
        <v>14</v>
      </c>
      <c r="BO60" s="42">
        <v>157</v>
      </c>
      <c r="BP60" s="42">
        <v>0.16</v>
      </c>
      <c r="BQ60" s="42">
        <v>9.6000000000000002E-2</v>
      </c>
      <c r="BR60" s="42">
        <v>7.07</v>
      </c>
      <c r="BS60" s="42">
        <v>7.0000000000000007E-2</v>
      </c>
      <c r="BT60" s="42">
        <v>33.4</v>
      </c>
      <c r="BU60" s="42" t="s">
        <v>100</v>
      </c>
      <c r="BV60" s="42">
        <v>0.73</v>
      </c>
      <c r="BW60" s="42">
        <v>0.15</v>
      </c>
      <c r="BX60" s="42">
        <v>25.1</v>
      </c>
      <c r="BY60" s="42">
        <v>0.46</v>
      </c>
      <c r="BZ60" s="42">
        <v>0.02</v>
      </c>
      <c r="CA60" s="42">
        <v>3</v>
      </c>
      <c r="CB60" s="42">
        <v>0.44</v>
      </c>
      <c r="CC60" s="42">
        <v>25.9</v>
      </c>
      <c r="CD60" s="42">
        <v>0.36</v>
      </c>
      <c r="CE60" s="42">
        <v>0.18</v>
      </c>
      <c r="CF60" s="42" t="s">
        <v>100</v>
      </c>
    </row>
    <row r="61" spans="1:84" s="16" customFormat="1" ht="13.2">
      <c r="A61" s="4" t="s">
        <v>151</v>
      </c>
      <c r="B61" s="5" t="s">
        <v>152</v>
      </c>
      <c r="C61" s="5"/>
      <c r="D61" s="5">
        <v>1</v>
      </c>
      <c r="E61" s="4"/>
      <c r="F61" s="42">
        <v>23</v>
      </c>
      <c r="G61" s="42">
        <v>3.52</v>
      </c>
      <c r="H61" s="42">
        <v>20.100000000000001</v>
      </c>
      <c r="I61" s="42">
        <v>0.51</v>
      </c>
      <c r="J61" s="42">
        <v>0.12</v>
      </c>
      <c r="K61" s="42">
        <v>0.26</v>
      </c>
      <c r="L61" s="42">
        <v>0.2</v>
      </c>
      <c r="M61" s="42">
        <v>0.5</v>
      </c>
      <c r="N61" s="42">
        <v>14.5</v>
      </c>
      <c r="O61" s="42">
        <v>0.12</v>
      </c>
      <c r="P61" s="42" t="s">
        <v>99</v>
      </c>
      <c r="Q61" s="42">
        <v>12</v>
      </c>
      <c r="R61" s="42" t="s">
        <v>96</v>
      </c>
      <c r="S61" s="42">
        <v>146</v>
      </c>
      <c r="T61" s="42" t="s">
        <v>93</v>
      </c>
      <c r="U61" s="42">
        <v>0.7</v>
      </c>
      <c r="V61" s="42" t="s">
        <v>95</v>
      </c>
      <c r="W61" s="42">
        <v>566</v>
      </c>
      <c r="X61" s="42">
        <v>5.2</v>
      </c>
      <c r="Y61" s="42">
        <v>23</v>
      </c>
      <c r="Z61" s="42">
        <v>0.2</v>
      </c>
      <c r="AA61" s="42">
        <v>6</v>
      </c>
      <c r="AB61" s="42">
        <v>8.6300000000000008</v>
      </c>
      <c r="AC61" s="42">
        <v>5.01</v>
      </c>
      <c r="AD61" s="42">
        <v>3.61</v>
      </c>
      <c r="AE61" s="42">
        <v>12.2</v>
      </c>
      <c r="AF61" s="42">
        <v>14.6</v>
      </c>
      <c r="AG61" s="42">
        <v>1</v>
      </c>
      <c r="AH61" s="42">
        <v>4</v>
      </c>
      <c r="AI61" s="42">
        <v>1.66</v>
      </c>
      <c r="AJ61" s="42" t="s">
        <v>95</v>
      </c>
      <c r="AK61" s="42">
        <v>404</v>
      </c>
      <c r="AL61" s="42" t="s">
        <v>96</v>
      </c>
      <c r="AM61" s="42">
        <v>0.72</v>
      </c>
      <c r="AN61" s="42">
        <v>186</v>
      </c>
      <c r="AO61" s="42">
        <v>8</v>
      </c>
      <c r="AP61" s="42">
        <v>21</v>
      </c>
      <c r="AQ61" s="42">
        <v>156</v>
      </c>
      <c r="AR61" s="42">
        <v>57</v>
      </c>
      <c r="AS61" s="42">
        <v>158</v>
      </c>
      <c r="AT61" s="42">
        <v>54.6</v>
      </c>
      <c r="AU61" s="42">
        <v>7.4</v>
      </c>
      <c r="AV61" s="42" t="s">
        <v>97</v>
      </c>
      <c r="AW61" s="42">
        <v>0.4</v>
      </c>
      <c r="AX61" s="42" t="s">
        <v>93</v>
      </c>
      <c r="AY61" s="42" t="s">
        <v>93</v>
      </c>
      <c r="AZ61" s="42">
        <v>18.5</v>
      </c>
      <c r="BA61" s="42">
        <v>1</v>
      </c>
      <c r="BB61" s="42">
        <v>3060</v>
      </c>
      <c r="BC61" s="42">
        <v>0.6</v>
      </c>
      <c r="BD61" s="42">
        <v>1.84</v>
      </c>
      <c r="BE61" s="42" t="s">
        <v>98</v>
      </c>
      <c r="BF61" s="42">
        <v>39.9</v>
      </c>
      <c r="BG61" s="42" t="s">
        <v>98</v>
      </c>
      <c r="BH61" s="42">
        <v>0.75</v>
      </c>
      <c r="BI61" s="42">
        <v>3.12</v>
      </c>
      <c r="BJ61" s="42">
        <v>12</v>
      </c>
      <c r="BK61" s="42">
        <v>14</v>
      </c>
      <c r="BL61" s="42">
        <v>63.2</v>
      </c>
      <c r="BM61" s="42">
        <v>4.8</v>
      </c>
      <c r="BN61" s="42">
        <v>10</v>
      </c>
      <c r="BO61" s="42">
        <v>173</v>
      </c>
      <c r="BP61" s="42">
        <v>0.1</v>
      </c>
      <c r="BQ61" s="42">
        <v>0.107</v>
      </c>
      <c r="BR61" s="42">
        <v>7.14</v>
      </c>
      <c r="BS61" s="42">
        <v>7.0000000000000007E-2</v>
      </c>
      <c r="BT61" s="42">
        <v>29.3</v>
      </c>
      <c r="BU61" s="42" t="s">
        <v>100</v>
      </c>
      <c r="BV61" s="42">
        <v>0.75</v>
      </c>
      <c r="BW61" s="42">
        <v>0.14000000000000001</v>
      </c>
      <c r="BX61" s="42">
        <v>24.7</v>
      </c>
      <c r="BY61" s="42">
        <v>0.44</v>
      </c>
      <c r="BZ61" s="42">
        <v>0.02</v>
      </c>
      <c r="CA61" s="42">
        <v>2.96</v>
      </c>
      <c r="CB61" s="42">
        <v>0.42</v>
      </c>
      <c r="CC61" s="42">
        <v>32</v>
      </c>
      <c r="CD61" s="42">
        <v>0.36</v>
      </c>
      <c r="CE61" s="42">
        <v>0.19</v>
      </c>
      <c r="CF61" s="42" t="s">
        <v>100</v>
      </c>
    </row>
    <row r="62" spans="1:84" s="15" customFormat="1" ht="13.2">
      <c r="A62" s="2"/>
      <c r="B62" s="3"/>
      <c r="C62" s="3"/>
      <c r="D62" s="3"/>
      <c r="E62" s="45" t="s">
        <v>190</v>
      </c>
      <c r="F62" s="34">
        <f>IF(ISNUMBER(F60+F61),AVERAGE(F60:F61),"")</f>
        <v>28.5</v>
      </c>
      <c r="G62" s="34">
        <f>IF(ISNUMBER(G60+G61),AVERAGE(G60:G61),"")</f>
        <v>3.59</v>
      </c>
      <c r="H62" s="34">
        <f>IF(ISNUMBER(H60+H61),AVERAGE(H60:H61),"")</f>
        <v>21.9</v>
      </c>
      <c r="I62" s="34">
        <f>IF(ISNUMBER(I60+I61),AVERAGE(I60:I61),"")</f>
        <v>0.53500000000000003</v>
      </c>
      <c r="J62" s="34">
        <f>IF(ISNUMBER(J60+J61),AVERAGE(J60:J61),"")</f>
        <v>0.12</v>
      </c>
      <c r="K62" s="34">
        <f>IF(ISNUMBER(K60+K61),AVERAGE(K60:K61),"")</f>
        <v>0.28500000000000003</v>
      </c>
      <c r="L62" s="34">
        <f>IF(ISNUMBER(L60+L61),AVERAGE(L60:L61),"")</f>
        <v>0.19</v>
      </c>
      <c r="M62" s="34">
        <f>IF(ISNUMBER(M60+M61),AVERAGE(M60:M61),"")</f>
        <v>0.5</v>
      </c>
      <c r="N62" s="34">
        <f>IF(ISNUMBER(N60+N61),AVERAGE(N60:N61),"")</f>
        <v>13.25</v>
      </c>
      <c r="O62" s="34">
        <f>IF(ISNUMBER(O60+O61),AVERAGE(O60:O61),"")</f>
        <v>0.13</v>
      </c>
      <c r="P62" s="34" t="str">
        <f>IF(ISNUMBER(P60+P61),AVERAGE(P60:P61),"")</f>
        <v/>
      </c>
      <c r="Q62" s="34">
        <f>IF(ISNUMBER(Q60+Q61),AVERAGE(Q60:Q61),"")</f>
        <v>12</v>
      </c>
      <c r="R62" s="34" t="str">
        <f>IF(ISNUMBER(R60+R61),AVERAGE(R60:R61),"")</f>
        <v/>
      </c>
      <c r="S62" s="34">
        <f>IF(ISNUMBER(S60+S61),AVERAGE(S60:S61),"")</f>
        <v>185.5</v>
      </c>
      <c r="T62" s="34" t="str">
        <f>IF(ISNUMBER(T60+T61),AVERAGE(T60:T61),"")</f>
        <v/>
      </c>
      <c r="U62" s="34">
        <f>IF(ISNUMBER(U60+U61),AVERAGE(U60:U61),"")</f>
        <v>0.75</v>
      </c>
      <c r="V62" s="34" t="str">
        <f>IF(ISNUMBER(V60+V61),AVERAGE(V60:V61),"")</f>
        <v/>
      </c>
      <c r="W62" s="34">
        <f>IF(ISNUMBER(W60+W61),AVERAGE(W60:W61),"")</f>
        <v>578</v>
      </c>
      <c r="X62" s="34">
        <f>IF(ISNUMBER(X60+X61),AVERAGE(X60:X61),"")</f>
        <v>5.0500000000000007</v>
      </c>
      <c r="Y62" s="34">
        <f>IF(ISNUMBER(Y60+Y61),AVERAGE(Y60:Y61),"")</f>
        <v>17.5</v>
      </c>
      <c r="Z62" s="34">
        <f>IF(ISNUMBER(Z60+Z61),AVERAGE(Z60:Z61),"")</f>
        <v>0.30000000000000004</v>
      </c>
      <c r="AA62" s="34">
        <f>IF(ISNUMBER(AA60+AA61),AVERAGE(AA60:AA61),"")</f>
        <v>9</v>
      </c>
      <c r="AB62" s="34">
        <f>IF(ISNUMBER(AB60+AB61),AVERAGE(AB60:AB61),"")</f>
        <v>9.5150000000000006</v>
      </c>
      <c r="AC62" s="34">
        <f>IF(ISNUMBER(AC60+AC61),AVERAGE(AC60:AC61),"")</f>
        <v>5.5250000000000004</v>
      </c>
      <c r="AD62" s="34">
        <f>IF(ISNUMBER(AD60+AD61),AVERAGE(AD60:AD61),"")</f>
        <v>3.8</v>
      </c>
      <c r="AE62" s="34">
        <f>IF(ISNUMBER(AE60+AE61),AVERAGE(AE60:AE61),"")</f>
        <v>11.899999999999999</v>
      </c>
      <c r="AF62" s="34">
        <f>IF(ISNUMBER(AF60+AF61),AVERAGE(AF60:AF61),"")</f>
        <v>14.1</v>
      </c>
      <c r="AG62" s="34">
        <f>IF(ISNUMBER(AG60+AG61),AVERAGE(AG60:AG61),"")</f>
        <v>1</v>
      </c>
      <c r="AH62" s="34">
        <f>IF(ISNUMBER(AH60+AH61),AVERAGE(AH60:AH61),"")</f>
        <v>4</v>
      </c>
      <c r="AI62" s="34">
        <f>IF(ISNUMBER(AI60+AI61),AVERAGE(AI60:AI61),"")</f>
        <v>1.825</v>
      </c>
      <c r="AJ62" s="34" t="str">
        <f>IF(ISNUMBER(AJ60+AJ61),AVERAGE(AJ60:AJ61),"")</f>
        <v/>
      </c>
      <c r="AK62" s="34">
        <f>IF(ISNUMBER(AK60+AK61),AVERAGE(AK60:AK61),"")</f>
        <v>412</v>
      </c>
      <c r="AL62" s="34" t="str">
        <f>IF(ISNUMBER(AL60+AL61),AVERAGE(AL60:AL61),"")</f>
        <v/>
      </c>
      <c r="AM62" s="34">
        <f>IF(ISNUMBER(AM60+AM61),AVERAGE(AM60:AM61),"")</f>
        <v>0.78</v>
      </c>
      <c r="AN62" s="34">
        <f>IF(ISNUMBER(AN60+AN61),AVERAGE(AN60:AN61),"")</f>
        <v>227</v>
      </c>
      <c r="AO62" s="34">
        <f>IF(ISNUMBER(AO60+AO61),AVERAGE(AO60:AO61),"")</f>
        <v>8.5</v>
      </c>
      <c r="AP62" s="34">
        <f>IF(ISNUMBER(AP60+AP61),AVERAGE(AP60:AP61),"")</f>
        <v>23.25</v>
      </c>
      <c r="AQ62" s="34">
        <f>IF(ISNUMBER(AQ60+AQ61),AVERAGE(AQ60:AQ61),"")</f>
        <v>160.5</v>
      </c>
      <c r="AR62" s="34">
        <f>IF(ISNUMBER(AR60+AR61),AVERAGE(AR60:AR61),"")</f>
        <v>41</v>
      </c>
      <c r="AS62" s="34">
        <f>IF(ISNUMBER(AS60+AS61),AVERAGE(AS60:AS61),"")</f>
        <v>163.5</v>
      </c>
      <c r="AT62" s="34">
        <f>IF(ISNUMBER(AT60+AT61),AVERAGE(AT60:AT61),"")</f>
        <v>56.05</v>
      </c>
      <c r="AU62" s="34">
        <f>IF(ISNUMBER(AU60+AU61),AVERAGE(AU60:AU61),"")</f>
        <v>7.2</v>
      </c>
      <c r="AV62" s="34" t="str">
        <f>IF(ISNUMBER(AV60+AV61),AVERAGE(AV60:AV61),"")</f>
        <v/>
      </c>
      <c r="AW62" s="34">
        <f>IF(ISNUMBER(AW60+AW61),AVERAGE(AW60:AW61),"")</f>
        <v>0.4</v>
      </c>
      <c r="AX62" s="34" t="str">
        <f>IF(ISNUMBER(AX60+AX61),AVERAGE(AX60:AX61),"")</f>
        <v/>
      </c>
      <c r="AY62" s="34" t="str">
        <f>IF(ISNUMBER(AY60+AY61),AVERAGE(AY60:AY61),"")</f>
        <v/>
      </c>
      <c r="AZ62" s="34">
        <f>IF(ISNUMBER(AZ60+AZ61),AVERAGE(AZ60:AZ61),"")</f>
        <v>18.95</v>
      </c>
      <c r="BA62" s="34" t="str">
        <f>IF(ISNUMBER(BA60+BA61),AVERAGE(BA60:BA61),"")</f>
        <v/>
      </c>
      <c r="BB62" s="34">
        <f>IF(ISNUMBER(BB60+BB61),AVERAGE(BB60:BB61),"")</f>
        <v>2880</v>
      </c>
      <c r="BC62" s="34">
        <f>IF(ISNUMBER(BC60+BC61),AVERAGE(BC60:BC61),"")</f>
        <v>0.64999999999999991</v>
      </c>
      <c r="BD62" s="34">
        <f>IF(ISNUMBER(BD60+BD61),AVERAGE(BD60:BD61),"")</f>
        <v>1.76</v>
      </c>
      <c r="BE62" s="34" t="str">
        <f>IF(ISNUMBER(BE60+BE61),AVERAGE(BE60:BE61),"")</f>
        <v/>
      </c>
      <c r="BF62" s="34">
        <f>IF(ISNUMBER(BF60+BF61),AVERAGE(BF60:BF61),"")</f>
        <v>41.95</v>
      </c>
      <c r="BG62" s="34" t="str">
        <f>IF(ISNUMBER(BG60+BG61),AVERAGE(BG60:BG61),"")</f>
        <v/>
      </c>
      <c r="BH62" s="34">
        <f>IF(ISNUMBER(BH60+BH61),AVERAGE(BH60:BH61),"")</f>
        <v>0.81</v>
      </c>
      <c r="BI62" s="34">
        <f>IF(ISNUMBER(BI60+BI61),AVERAGE(BI60:BI61),"")</f>
        <v>3.415</v>
      </c>
      <c r="BJ62" s="34">
        <f>IF(ISNUMBER(BJ60+BJ61),AVERAGE(BJ60:BJ61),"")</f>
        <v>13</v>
      </c>
      <c r="BK62" s="34">
        <f>IF(ISNUMBER(BK60+BK61),AVERAGE(BK60:BK61),"")</f>
        <v>15</v>
      </c>
      <c r="BL62" s="34">
        <f>IF(ISNUMBER(BL60+BL61),AVERAGE(BL60:BL61),"")</f>
        <v>68.150000000000006</v>
      </c>
      <c r="BM62" s="34">
        <f>IF(ISNUMBER(BM60+BM61),AVERAGE(BM60:BM61),"")</f>
        <v>5.1999999999999993</v>
      </c>
      <c r="BN62" s="34">
        <f>IF(ISNUMBER(BN60+BN61),AVERAGE(BN60:BN61),"")</f>
        <v>12</v>
      </c>
      <c r="BO62" s="34">
        <f>IF(ISNUMBER(BO60+BO61),AVERAGE(BO60:BO61),"")</f>
        <v>165</v>
      </c>
      <c r="BP62" s="34">
        <f>IF(ISNUMBER(BP60+BP61),AVERAGE(BP60:BP61),"")</f>
        <v>0.13</v>
      </c>
      <c r="BQ62" s="34">
        <f>IF(ISNUMBER(BQ60+BQ61),AVERAGE(BQ60:BQ61),"")</f>
        <v>0.10150000000000001</v>
      </c>
      <c r="BR62" s="34">
        <f>IF(ISNUMBER(BR60+BR61),AVERAGE(BR60:BR61),"")</f>
        <v>7.1050000000000004</v>
      </c>
      <c r="BS62" s="34">
        <f>IF(ISNUMBER(BS60+BS61),AVERAGE(BS60:BS61),"")</f>
        <v>7.0000000000000007E-2</v>
      </c>
      <c r="BT62" s="34">
        <f>IF(ISNUMBER(BT60+BT61),AVERAGE(BT60:BT61),"")</f>
        <v>31.35</v>
      </c>
      <c r="BU62" s="34" t="str">
        <f>IF(ISNUMBER(BU60+BU61),AVERAGE(BU60:BU61),"")</f>
        <v/>
      </c>
      <c r="BV62" s="34">
        <f>IF(ISNUMBER(BV60+BV61),AVERAGE(BV60:BV61),"")</f>
        <v>0.74</v>
      </c>
      <c r="BW62" s="34">
        <f>IF(ISNUMBER(BW60+BW61),AVERAGE(BW60:BW61),"")</f>
        <v>0.14500000000000002</v>
      </c>
      <c r="BX62" s="34">
        <f>IF(ISNUMBER(BX60+BX61),AVERAGE(BX60:BX61),"")</f>
        <v>24.9</v>
      </c>
      <c r="BY62" s="34">
        <f>IF(ISNUMBER(BY60+BY61),AVERAGE(BY60:BY61),"")</f>
        <v>0.45</v>
      </c>
      <c r="BZ62" s="34">
        <f>IF(ISNUMBER(BZ60+BZ61),AVERAGE(BZ60:BZ61),"")</f>
        <v>0.02</v>
      </c>
      <c r="CA62" s="34">
        <f>IF(ISNUMBER(CA60+CA61),AVERAGE(CA60:CA61),"")</f>
        <v>2.98</v>
      </c>
      <c r="CB62" s="34">
        <f>IF(ISNUMBER(CB60+CB61),AVERAGE(CB60:CB61),"")</f>
        <v>0.43</v>
      </c>
      <c r="CC62" s="34">
        <f>IF(ISNUMBER(CC60+CC61),AVERAGE(CC60:CC61),"")</f>
        <v>28.95</v>
      </c>
      <c r="CD62" s="34">
        <f>IF(ISNUMBER(CD60+CD61),AVERAGE(CD60:CD61),"")</f>
        <v>0.36</v>
      </c>
      <c r="CE62" s="34">
        <f>IF(ISNUMBER(CE60+CE61),AVERAGE(CE60:CE61),"")</f>
        <v>0.185</v>
      </c>
      <c r="CF62" s="34" t="str">
        <f>IF(ISNUMBER(CF60+CF61),AVERAGE(CF60:CF61),"")</f>
        <v/>
      </c>
    </row>
    <row r="63" spans="1:84" s="15" customFormat="1" ht="13.2">
      <c r="A63" s="2"/>
      <c r="B63" s="3"/>
      <c r="C63" s="3"/>
      <c r="D63" s="3"/>
      <c r="E63" s="45" t="s">
        <v>191</v>
      </c>
      <c r="F63" s="34">
        <f>IF(ISNUMBER(F60+F61),_xlfn.STDEV.P(F60:F61),"")</f>
        <v>5.5</v>
      </c>
      <c r="G63" s="34">
        <f>IF(ISNUMBER(G60+G61),_xlfn.STDEV.P(G60:G61),"")</f>
        <v>7.0000000000000062E-2</v>
      </c>
      <c r="H63" s="34">
        <f>IF(ISNUMBER(H60+H61),_xlfn.STDEV.P(H60:H61),"")</f>
        <v>1.7999999999999989</v>
      </c>
      <c r="I63" s="34">
        <f>IF(ISNUMBER(I60+I61),_xlfn.STDEV.P(I60:I61),"")</f>
        <v>2.5000000000000022E-2</v>
      </c>
      <c r="J63" s="34">
        <f>IF(ISNUMBER(J60+J61),_xlfn.STDEV.P(J60:J61),"")</f>
        <v>0</v>
      </c>
      <c r="K63" s="34">
        <f>IF(ISNUMBER(K60+K61),_xlfn.STDEV.P(K60:K61),"")</f>
        <v>2.4999999999999994E-2</v>
      </c>
      <c r="L63" s="34">
        <f>IF(ISNUMBER(L60+L61),_xlfn.STDEV.P(L60:L61),"")</f>
        <v>1.0000000000000009E-2</v>
      </c>
      <c r="M63" s="34">
        <f>IF(ISNUMBER(M60+M61),_xlfn.STDEV.P(M60:M61),"")</f>
        <v>0</v>
      </c>
      <c r="N63" s="34">
        <f>IF(ISNUMBER(N60+N61),_xlfn.STDEV.P(N60:N61),"")</f>
        <v>1.25</v>
      </c>
      <c r="O63" s="34">
        <f>IF(ISNUMBER(O60+O61),_xlfn.STDEV.P(O60:O61),"")</f>
        <v>1.0000000000000009E-2</v>
      </c>
      <c r="P63" s="34" t="str">
        <f>IF(ISNUMBER(P60+P61),_xlfn.STDEV.P(P60:P61),"")</f>
        <v/>
      </c>
      <c r="Q63" s="34">
        <f>IF(ISNUMBER(Q60+Q61),_xlfn.STDEV.P(Q60:Q61),"")</f>
        <v>0</v>
      </c>
      <c r="R63" s="34" t="str">
        <f>IF(ISNUMBER(R60+R61),_xlfn.STDEV.P(R60:R61),"")</f>
        <v/>
      </c>
      <c r="S63" s="34">
        <f>IF(ISNUMBER(S60+S61),_xlfn.STDEV.P(S60:S61),"")</f>
        <v>39.5</v>
      </c>
      <c r="T63" s="34" t="str">
        <f>IF(ISNUMBER(T60+T61),_xlfn.STDEV.P(T60:T61),"")</f>
        <v/>
      </c>
      <c r="U63" s="34">
        <f>IF(ISNUMBER(U60+U61),_xlfn.STDEV.P(U60:U61),"")</f>
        <v>5.0000000000000044E-2</v>
      </c>
      <c r="V63" s="34" t="str">
        <f>IF(ISNUMBER(V60+V61),_xlfn.STDEV.P(V60:V61),"")</f>
        <v/>
      </c>
      <c r="W63" s="34">
        <f>IF(ISNUMBER(W60+W61),_xlfn.STDEV.P(W60:W61),"")</f>
        <v>12</v>
      </c>
      <c r="X63" s="34">
        <f>IF(ISNUMBER(X60+X61),_xlfn.STDEV.P(X60:X61),"")</f>
        <v>0.14999999999999991</v>
      </c>
      <c r="Y63" s="34">
        <f>IF(ISNUMBER(Y60+Y61),_xlfn.STDEV.P(Y60:Y61),"")</f>
        <v>5.5</v>
      </c>
      <c r="Z63" s="34">
        <f>IF(ISNUMBER(Z60+Z61),_xlfn.STDEV.P(Z60:Z61),"")</f>
        <v>9.9999999999999978E-2</v>
      </c>
      <c r="AA63" s="34">
        <f>IF(ISNUMBER(AA60+AA61),_xlfn.STDEV.P(AA60:AA61),"")</f>
        <v>3</v>
      </c>
      <c r="AB63" s="34">
        <f>IF(ISNUMBER(AB60+AB61),_xlfn.STDEV.P(AB60:AB61),"")</f>
        <v>0.88499999999999979</v>
      </c>
      <c r="AC63" s="34">
        <f>IF(ISNUMBER(AC60+AC61),_xlfn.STDEV.P(AC60:AC61),"")</f>
        <v>0.51500000000000012</v>
      </c>
      <c r="AD63" s="34">
        <f>IF(ISNUMBER(AD60+AD61),_xlfn.STDEV.P(AD60:AD61),"")</f>
        <v>0.19000000000000017</v>
      </c>
      <c r="AE63" s="34">
        <f>IF(ISNUMBER(AE60+AE61),_xlfn.STDEV.P(AE60:AE61),"")</f>
        <v>0.29999999999999982</v>
      </c>
      <c r="AF63" s="34">
        <f>IF(ISNUMBER(AF60+AF61),_xlfn.STDEV.P(AF60:AF61),"")</f>
        <v>0.5</v>
      </c>
      <c r="AG63" s="34">
        <f>IF(ISNUMBER(AG60+AG61),_xlfn.STDEV.P(AG60:AG61),"")</f>
        <v>0</v>
      </c>
      <c r="AH63" s="34">
        <f>IF(ISNUMBER(AH60+AH61),_xlfn.STDEV.P(AH60:AH61),"")</f>
        <v>0</v>
      </c>
      <c r="AI63" s="34">
        <f>IF(ISNUMBER(AI60+AI61),_xlfn.STDEV.P(AI60:AI61),"")</f>
        <v>0.16500000000000004</v>
      </c>
      <c r="AJ63" s="34" t="str">
        <f>IF(ISNUMBER(AJ60+AJ61),_xlfn.STDEV.P(AJ60:AJ61),"")</f>
        <v/>
      </c>
      <c r="AK63" s="34">
        <f>IF(ISNUMBER(AK60+AK61),_xlfn.STDEV.P(AK60:AK61),"")</f>
        <v>8</v>
      </c>
      <c r="AL63" s="34" t="str">
        <f>IF(ISNUMBER(AL60+AL61),_xlfn.STDEV.P(AL60:AL61),"")</f>
        <v/>
      </c>
      <c r="AM63" s="34">
        <f>IF(ISNUMBER(AM60+AM61),_xlfn.STDEV.P(AM60:AM61),"")</f>
        <v>0.06</v>
      </c>
      <c r="AN63" s="34">
        <f>IF(ISNUMBER(AN60+AN61),_xlfn.STDEV.P(AN60:AN61),"")</f>
        <v>41</v>
      </c>
      <c r="AO63" s="34">
        <f>IF(ISNUMBER(AO60+AO61),_xlfn.STDEV.P(AO60:AO61),"")</f>
        <v>0.5</v>
      </c>
      <c r="AP63" s="34">
        <f>IF(ISNUMBER(AP60+AP61),_xlfn.STDEV.P(AP60:AP61),"")</f>
        <v>2.25</v>
      </c>
      <c r="AQ63" s="34">
        <f>IF(ISNUMBER(AQ60+AQ61),_xlfn.STDEV.P(AQ60:AQ61),"")</f>
        <v>4.5</v>
      </c>
      <c r="AR63" s="34">
        <f>IF(ISNUMBER(AR60+AR61),_xlfn.STDEV.P(AR60:AR61),"")</f>
        <v>16</v>
      </c>
      <c r="AS63" s="34">
        <f>IF(ISNUMBER(AS60+AS61),_xlfn.STDEV.P(AS60:AS61),"")</f>
        <v>5.5</v>
      </c>
      <c r="AT63" s="34">
        <f>IF(ISNUMBER(AT60+AT61),_xlfn.STDEV.P(AT60:AT61),"")</f>
        <v>1.4499999999999993</v>
      </c>
      <c r="AU63" s="34">
        <f>IF(ISNUMBER(AU60+AU61),_xlfn.STDEV.P(AU60:AU61),"")</f>
        <v>0.20000000000000018</v>
      </c>
      <c r="AV63" s="34" t="str">
        <f>IF(ISNUMBER(AV60+AV61),_xlfn.STDEV.P(AV60:AV61),"")</f>
        <v/>
      </c>
      <c r="AW63" s="34">
        <f>IF(ISNUMBER(AW60+AW61),_xlfn.STDEV.P(AW60:AW61),"")</f>
        <v>0</v>
      </c>
      <c r="AX63" s="34" t="str">
        <f>IF(ISNUMBER(AX60+AX61),_xlfn.STDEV.P(AX60:AX61),"")</f>
        <v/>
      </c>
      <c r="AY63" s="34" t="str">
        <f>IF(ISNUMBER(AY60+AY61),_xlfn.STDEV.P(AY60:AY61),"")</f>
        <v/>
      </c>
      <c r="AZ63" s="34">
        <f>IF(ISNUMBER(AZ60+AZ61),_xlfn.STDEV.P(AZ60:AZ61),"")</f>
        <v>0.44999999999999929</v>
      </c>
      <c r="BA63" s="34" t="str">
        <f>IF(ISNUMBER(BA60+BA61),_xlfn.STDEV.P(BA60:BA61),"")</f>
        <v/>
      </c>
      <c r="BB63" s="34">
        <f>IF(ISNUMBER(BB60+BB61),_xlfn.STDEV.P(BB60:BB61),"")</f>
        <v>180</v>
      </c>
      <c r="BC63" s="34">
        <f>IF(ISNUMBER(BC60+BC61),_xlfn.STDEV.P(BC60:BC61),"")</f>
        <v>4.9999999999999989E-2</v>
      </c>
      <c r="BD63" s="34">
        <f>IF(ISNUMBER(BD60+BD61),_xlfn.STDEV.P(BD60:BD61),"")</f>
        <v>8.0000000000000071E-2</v>
      </c>
      <c r="BE63" s="34" t="str">
        <f>IF(ISNUMBER(BE60+BE61),_xlfn.STDEV.P(BE60:BE61),"")</f>
        <v/>
      </c>
      <c r="BF63" s="34">
        <f>IF(ISNUMBER(BF60+BF61),_xlfn.STDEV.P(BF60:BF61),"")</f>
        <v>2.0500000000000007</v>
      </c>
      <c r="BG63" s="34" t="str">
        <f>IF(ISNUMBER(BG60+BG61),_xlfn.STDEV.P(BG60:BG61),"")</f>
        <v/>
      </c>
      <c r="BH63" s="34">
        <f>IF(ISNUMBER(BH60+BH61),_xlfn.STDEV.P(BH60:BH61),"")</f>
        <v>0.06</v>
      </c>
      <c r="BI63" s="34">
        <f>IF(ISNUMBER(BI60+BI61),_xlfn.STDEV.P(BI60:BI61),"")</f>
        <v>0.29499999999999993</v>
      </c>
      <c r="BJ63" s="34">
        <f>IF(ISNUMBER(BJ60+BJ61),_xlfn.STDEV.P(BJ60:BJ61),"")</f>
        <v>1</v>
      </c>
      <c r="BK63" s="34">
        <f>IF(ISNUMBER(BK60+BK61),_xlfn.STDEV.P(BK60:BK61),"")</f>
        <v>1</v>
      </c>
      <c r="BL63" s="34">
        <f>IF(ISNUMBER(BL60+BL61),_xlfn.STDEV.P(BL60:BL61),"")</f>
        <v>4.9499999999999957</v>
      </c>
      <c r="BM63" s="34">
        <f>IF(ISNUMBER(BM60+BM61),_xlfn.STDEV.P(BM60:BM61),"")</f>
        <v>0.39999999999999991</v>
      </c>
      <c r="BN63" s="34">
        <f>IF(ISNUMBER(BN60+BN61),_xlfn.STDEV.P(BN60:BN61),"")</f>
        <v>2</v>
      </c>
      <c r="BO63" s="34">
        <f>IF(ISNUMBER(BO60+BO61),_xlfn.STDEV.P(BO60:BO61),"")</f>
        <v>8</v>
      </c>
      <c r="BP63" s="34">
        <f>IF(ISNUMBER(BP60+BP61),_xlfn.STDEV.P(BP60:BP61),"")</f>
        <v>3.0000000000000023E-2</v>
      </c>
      <c r="BQ63" s="34">
        <f>IF(ISNUMBER(BQ60+BQ61),_xlfn.STDEV.P(BQ60:BQ61),"")</f>
        <v>5.4999999999999979E-3</v>
      </c>
      <c r="BR63" s="34">
        <f>IF(ISNUMBER(BR60+BR61),_xlfn.STDEV.P(BR60:BR61),"")</f>
        <v>3.4999999999999698E-2</v>
      </c>
      <c r="BS63" s="34">
        <f>IF(ISNUMBER(BS60+BS61),_xlfn.STDEV.P(BS60:BS61),"")</f>
        <v>0</v>
      </c>
      <c r="BT63" s="34">
        <f>IF(ISNUMBER(BT60+BT61),_xlfn.STDEV.P(BT60:BT61),"")</f>
        <v>2.0499999999999989</v>
      </c>
      <c r="BU63" s="34" t="str">
        <f>IF(ISNUMBER(BU60+BU61),_xlfn.STDEV.P(BU60:BU61),"")</f>
        <v/>
      </c>
      <c r="BV63" s="34">
        <f>IF(ISNUMBER(BV60+BV61),_xlfn.STDEV.P(BV60:BV61),"")</f>
        <v>1.0000000000000009E-2</v>
      </c>
      <c r="BW63" s="34">
        <f>IF(ISNUMBER(BW60+BW61),_xlfn.STDEV.P(BW60:BW61),"")</f>
        <v>4.9999999999999906E-3</v>
      </c>
      <c r="BX63" s="34">
        <f>IF(ISNUMBER(BX60+BX61),_xlfn.STDEV.P(BX60:BX61),"")</f>
        <v>0.20000000000000107</v>
      </c>
      <c r="BY63" s="34">
        <f>IF(ISNUMBER(BY60+BY61),_xlfn.STDEV.P(BY60:BY61),"")</f>
        <v>1.0000000000000009E-2</v>
      </c>
      <c r="BZ63" s="34">
        <f>IF(ISNUMBER(BZ60+BZ61),_xlfn.STDEV.P(BZ60:BZ61),"")</f>
        <v>0</v>
      </c>
      <c r="CA63" s="34">
        <f>IF(ISNUMBER(CA60+CA61),_xlfn.STDEV.P(CA60:CA61),"")</f>
        <v>2.0000000000000018E-2</v>
      </c>
      <c r="CB63" s="34">
        <f>IF(ISNUMBER(CB60+CB61),_xlfn.STDEV.P(CB60:CB61),"")</f>
        <v>1.0000000000000009E-2</v>
      </c>
      <c r="CC63" s="34">
        <f>IF(ISNUMBER(CC60+CC61),_xlfn.STDEV.P(CC60:CC61),"")</f>
        <v>3.0500000000000016</v>
      </c>
      <c r="CD63" s="34">
        <f>IF(ISNUMBER(CD60+CD61),_xlfn.STDEV.P(CD60:CD61),"")</f>
        <v>0</v>
      </c>
      <c r="CE63" s="34">
        <f>IF(ISNUMBER(CE60+CE61),_xlfn.STDEV.P(CE60:CE61),"")</f>
        <v>5.0000000000000044E-3</v>
      </c>
      <c r="CF63" s="34" t="str">
        <f>IF(ISNUMBER(CF60+CF61),_xlfn.STDEV.P(CF60:CF61),"")</f>
        <v/>
      </c>
    </row>
    <row r="64" spans="1:84" s="15" customFormat="1" ht="13.2">
      <c r="A64" s="2"/>
      <c r="B64" s="3"/>
      <c r="C64" s="3"/>
      <c r="D64" s="3"/>
      <c r="E64" s="45" t="s">
        <v>192</v>
      </c>
      <c r="F64" s="35">
        <f>IF(ISNUMBER(F62+F63),F63/F62,"")</f>
        <v>0.19298245614035087</v>
      </c>
      <c r="G64" s="35">
        <f t="shared" ref="G64:BR64" si="18">IF(ISNUMBER(G62+G63),G63/G62,"")</f>
        <v>1.9498607242339851E-2</v>
      </c>
      <c r="H64" s="35">
        <f t="shared" si="18"/>
        <v>8.2191780821917762E-2</v>
      </c>
      <c r="I64" s="35">
        <f t="shared" si="18"/>
        <v>4.6728971962616862E-2</v>
      </c>
      <c r="J64" s="35">
        <f t="shared" si="18"/>
        <v>0</v>
      </c>
      <c r="K64" s="35">
        <f t="shared" si="18"/>
        <v>8.7719298245614002E-2</v>
      </c>
      <c r="L64" s="35">
        <f t="shared" si="18"/>
        <v>5.2631578947368467E-2</v>
      </c>
      <c r="M64" s="35">
        <f t="shared" si="18"/>
        <v>0</v>
      </c>
      <c r="N64" s="35">
        <f t="shared" si="18"/>
        <v>9.4339622641509441E-2</v>
      </c>
      <c r="O64" s="35">
        <f t="shared" si="18"/>
        <v>7.6923076923076983E-2</v>
      </c>
      <c r="P64" s="35" t="str">
        <f t="shared" si="18"/>
        <v/>
      </c>
      <c r="Q64" s="35">
        <f t="shared" si="18"/>
        <v>0</v>
      </c>
      <c r="R64" s="35" t="str">
        <f t="shared" si="18"/>
        <v/>
      </c>
      <c r="S64" s="35">
        <f t="shared" si="18"/>
        <v>0.21293800539083557</v>
      </c>
      <c r="T64" s="35" t="str">
        <f t="shared" si="18"/>
        <v/>
      </c>
      <c r="U64" s="35">
        <f t="shared" si="18"/>
        <v>6.6666666666666721E-2</v>
      </c>
      <c r="V64" s="35" t="str">
        <f t="shared" si="18"/>
        <v/>
      </c>
      <c r="W64" s="35">
        <f t="shared" si="18"/>
        <v>2.0761245674740483E-2</v>
      </c>
      <c r="X64" s="35">
        <f t="shared" si="18"/>
        <v>2.9702970297029681E-2</v>
      </c>
      <c r="Y64" s="35">
        <f t="shared" si="18"/>
        <v>0.31428571428571428</v>
      </c>
      <c r="Z64" s="35">
        <f t="shared" si="18"/>
        <v>0.3333333333333332</v>
      </c>
      <c r="AA64" s="35">
        <f t="shared" si="18"/>
        <v>0.33333333333333331</v>
      </c>
      <c r="AB64" s="35">
        <f t="shared" si="18"/>
        <v>9.3011035207566969E-2</v>
      </c>
      <c r="AC64" s="35">
        <f t="shared" si="18"/>
        <v>9.3212669683257934E-2</v>
      </c>
      <c r="AD64" s="35">
        <f t="shared" si="18"/>
        <v>5.0000000000000044E-2</v>
      </c>
      <c r="AE64" s="35">
        <f t="shared" si="18"/>
        <v>2.5210084033613432E-2</v>
      </c>
      <c r="AF64" s="35">
        <f t="shared" si="18"/>
        <v>3.5460992907801421E-2</v>
      </c>
      <c r="AG64" s="35">
        <f t="shared" si="18"/>
        <v>0</v>
      </c>
      <c r="AH64" s="35">
        <f t="shared" si="18"/>
        <v>0</v>
      </c>
      <c r="AI64" s="35">
        <f t="shared" si="18"/>
        <v>9.0410958904109606E-2</v>
      </c>
      <c r="AJ64" s="35" t="str">
        <f t="shared" si="18"/>
        <v/>
      </c>
      <c r="AK64" s="35">
        <f t="shared" si="18"/>
        <v>1.9417475728155338E-2</v>
      </c>
      <c r="AL64" s="35" t="str">
        <f t="shared" si="18"/>
        <v/>
      </c>
      <c r="AM64" s="35">
        <f t="shared" si="18"/>
        <v>7.6923076923076913E-2</v>
      </c>
      <c r="AN64" s="35">
        <f t="shared" si="18"/>
        <v>0.18061674008810572</v>
      </c>
      <c r="AO64" s="35">
        <f t="shared" si="18"/>
        <v>5.8823529411764705E-2</v>
      </c>
      <c r="AP64" s="35">
        <f t="shared" si="18"/>
        <v>9.6774193548387094E-2</v>
      </c>
      <c r="AQ64" s="35">
        <f t="shared" si="18"/>
        <v>2.8037383177570093E-2</v>
      </c>
      <c r="AR64" s="35">
        <f t="shared" si="18"/>
        <v>0.3902439024390244</v>
      </c>
      <c r="AS64" s="35">
        <f t="shared" si="18"/>
        <v>3.3639143730886847E-2</v>
      </c>
      <c r="AT64" s="35">
        <f t="shared" si="18"/>
        <v>2.5869759143621756E-2</v>
      </c>
      <c r="AU64" s="35">
        <f t="shared" si="18"/>
        <v>2.7777777777777801E-2</v>
      </c>
      <c r="AV64" s="35" t="str">
        <f t="shared" si="18"/>
        <v/>
      </c>
      <c r="AW64" s="35">
        <f t="shared" si="18"/>
        <v>0</v>
      </c>
      <c r="AX64" s="35" t="str">
        <f t="shared" si="18"/>
        <v/>
      </c>
      <c r="AY64" s="35" t="str">
        <f t="shared" si="18"/>
        <v/>
      </c>
      <c r="AZ64" s="35">
        <f t="shared" si="18"/>
        <v>2.3746701846965663E-2</v>
      </c>
      <c r="BA64" s="35" t="str">
        <f t="shared" si="18"/>
        <v/>
      </c>
      <c r="BB64" s="35">
        <f t="shared" si="18"/>
        <v>6.25E-2</v>
      </c>
      <c r="BC64" s="35">
        <f t="shared" si="18"/>
        <v>7.6923076923076913E-2</v>
      </c>
      <c r="BD64" s="35">
        <f t="shared" si="18"/>
        <v>4.5454545454545497E-2</v>
      </c>
      <c r="BE64" s="35" t="str">
        <f t="shared" si="18"/>
        <v/>
      </c>
      <c r="BF64" s="35">
        <f t="shared" si="18"/>
        <v>4.8867699642431477E-2</v>
      </c>
      <c r="BG64" s="35" t="str">
        <f t="shared" si="18"/>
        <v/>
      </c>
      <c r="BH64" s="35">
        <f t="shared" si="18"/>
        <v>7.407407407407407E-2</v>
      </c>
      <c r="BI64" s="35">
        <f t="shared" si="18"/>
        <v>8.6383601756954587E-2</v>
      </c>
      <c r="BJ64" s="35">
        <f t="shared" si="18"/>
        <v>7.6923076923076927E-2</v>
      </c>
      <c r="BK64" s="35">
        <f t="shared" si="18"/>
        <v>6.6666666666666666E-2</v>
      </c>
      <c r="BL64" s="35">
        <f t="shared" si="18"/>
        <v>7.2633895818048355E-2</v>
      </c>
      <c r="BM64" s="35">
        <f t="shared" si="18"/>
        <v>7.6923076923076913E-2</v>
      </c>
      <c r="BN64" s="35">
        <f t="shared" si="18"/>
        <v>0.16666666666666666</v>
      </c>
      <c r="BO64" s="35">
        <f t="shared" si="18"/>
        <v>4.8484848484848485E-2</v>
      </c>
      <c r="BP64" s="35">
        <f t="shared" si="18"/>
        <v>0.23076923076923095</v>
      </c>
      <c r="BQ64" s="35">
        <f t="shared" si="18"/>
        <v>5.4187192118226576E-2</v>
      </c>
      <c r="BR64" s="35">
        <f t="shared" si="18"/>
        <v>4.926108374384194E-3</v>
      </c>
      <c r="BS64" s="35">
        <f t="shared" ref="BS64:CF64" si="19">IF(ISNUMBER(BS62+BS63),BS63/BS62,"")</f>
        <v>0</v>
      </c>
      <c r="BT64" s="35">
        <f t="shared" si="19"/>
        <v>6.5390749601275874E-2</v>
      </c>
      <c r="BU64" s="35" t="str">
        <f t="shared" si="19"/>
        <v/>
      </c>
      <c r="BV64" s="35">
        <f t="shared" si="19"/>
        <v>1.3513513513513526E-2</v>
      </c>
      <c r="BW64" s="35">
        <f t="shared" si="19"/>
        <v>3.4482758620689585E-2</v>
      </c>
      <c r="BX64" s="35">
        <f t="shared" si="19"/>
        <v>8.0321285140562675E-3</v>
      </c>
      <c r="BY64" s="35">
        <f t="shared" si="19"/>
        <v>2.222222222222224E-2</v>
      </c>
      <c r="BZ64" s="35">
        <f t="shared" si="19"/>
        <v>0</v>
      </c>
      <c r="CA64" s="35">
        <f t="shared" si="19"/>
        <v>6.7114093959731603E-3</v>
      </c>
      <c r="CB64" s="35">
        <f t="shared" si="19"/>
        <v>2.3255813953488393E-2</v>
      </c>
      <c r="CC64" s="35">
        <f t="shared" si="19"/>
        <v>0.10535405872193443</v>
      </c>
      <c r="CD64" s="35">
        <f t="shared" si="19"/>
        <v>0</v>
      </c>
      <c r="CE64" s="35">
        <f t="shared" si="19"/>
        <v>2.7027027027027053E-2</v>
      </c>
      <c r="CF64" s="35" t="str">
        <f t="shared" si="19"/>
        <v/>
      </c>
    </row>
    <row r="65" spans="1:84" s="15" customFormat="1" ht="13.2">
      <c r="A65" s="2"/>
      <c r="B65" s="3"/>
      <c r="C65" s="3"/>
      <c r="D65" s="3"/>
      <c r="E65" s="2"/>
      <c r="F65" s="43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</row>
    <row r="66" spans="1:84" s="16" customFormat="1" ht="13.2">
      <c r="A66" s="4" t="s">
        <v>160</v>
      </c>
      <c r="B66" s="5" t="s">
        <v>161</v>
      </c>
      <c r="C66" s="5"/>
      <c r="D66" s="5">
        <v>1</v>
      </c>
      <c r="E66" s="4"/>
      <c r="F66" s="42">
        <v>12</v>
      </c>
      <c r="G66" s="42">
        <v>0.33</v>
      </c>
      <c r="H66" s="42">
        <v>0.78</v>
      </c>
      <c r="I66" s="42">
        <v>52.5</v>
      </c>
      <c r="J66" s="42">
        <v>0.2</v>
      </c>
      <c r="K66" s="42">
        <v>0.34</v>
      </c>
      <c r="L66" s="42">
        <v>0.02</v>
      </c>
      <c r="M66" s="42" t="s">
        <v>94</v>
      </c>
      <c r="N66" s="42">
        <v>7.69</v>
      </c>
      <c r="O66" s="42" t="s">
        <v>100</v>
      </c>
      <c r="P66" s="42" t="s">
        <v>99</v>
      </c>
      <c r="Q66" s="42">
        <v>7</v>
      </c>
      <c r="R66" s="42">
        <v>13</v>
      </c>
      <c r="S66" s="42">
        <v>294</v>
      </c>
      <c r="T66" s="42" t="s">
        <v>93</v>
      </c>
      <c r="U66" s="42">
        <v>0.1</v>
      </c>
      <c r="V66" s="42" t="s">
        <v>95</v>
      </c>
      <c r="W66" s="42">
        <v>21.6</v>
      </c>
      <c r="X66" s="42">
        <v>50.8</v>
      </c>
      <c r="Y66" s="42" t="s">
        <v>96</v>
      </c>
      <c r="Z66" s="42">
        <v>0.3</v>
      </c>
      <c r="AA66" s="42">
        <v>31</v>
      </c>
      <c r="AB66" s="42">
        <v>0.72</v>
      </c>
      <c r="AC66" s="42">
        <v>0.6</v>
      </c>
      <c r="AD66" s="42">
        <v>0.22</v>
      </c>
      <c r="AE66" s="42">
        <v>12.3</v>
      </c>
      <c r="AF66" s="42">
        <v>1.02</v>
      </c>
      <c r="AG66" s="42">
        <v>3</v>
      </c>
      <c r="AH66" s="42" t="s">
        <v>99</v>
      </c>
      <c r="AI66" s="42">
        <v>0.16</v>
      </c>
      <c r="AJ66" s="42" t="s">
        <v>95</v>
      </c>
      <c r="AK66" s="42">
        <v>11.3</v>
      </c>
      <c r="AL66" s="42">
        <v>37</v>
      </c>
      <c r="AM66" s="42">
        <v>0.24</v>
      </c>
      <c r="AN66" s="42">
        <v>4670</v>
      </c>
      <c r="AO66" s="42">
        <v>9</v>
      </c>
      <c r="AP66" s="42">
        <v>2.7</v>
      </c>
      <c r="AQ66" s="42">
        <v>8.6</v>
      </c>
      <c r="AR66" s="42" t="s">
        <v>93</v>
      </c>
      <c r="AS66" s="42" t="s">
        <v>93</v>
      </c>
      <c r="AT66" s="42">
        <v>2.71</v>
      </c>
      <c r="AU66" s="42">
        <v>14.6</v>
      </c>
      <c r="AV66" s="42" t="s">
        <v>97</v>
      </c>
      <c r="AW66" s="42">
        <v>1</v>
      </c>
      <c r="AX66" s="42" t="s">
        <v>93</v>
      </c>
      <c r="AY66" s="42" t="s">
        <v>93</v>
      </c>
      <c r="AZ66" s="42">
        <v>1.2</v>
      </c>
      <c r="BA66" s="42" t="s">
        <v>99</v>
      </c>
      <c r="BB66" s="42">
        <v>45.2</v>
      </c>
      <c r="BC66" s="42" t="s">
        <v>98</v>
      </c>
      <c r="BD66" s="42">
        <v>0.12</v>
      </c>
      <c r="BE66" s="42" t="s">
        <v>98</v>
      </c>
      <c r="BF66" s="42">
        <v>74.5</v>
      </c>
      <c r="BG66" s="42" t="s">
        <v>98</v>
      </c>
      <c r="BH66" s="42">
        <v>0.11</v>
      </c>
      <c r="BI66" s="42">
        <v>49.2</v>
      </c>
      <c r="BJ66" s="42">
        <v>234</v>
      </c>
      <c r="BK66" s="42">
        <v>17</v>
      </c>
      <c r="BL66" s="42">
        <v>5.9</v>
      </c>
      <c r="BM66" s="42">
        <v>1</v>
      </c>
      <c r="BN66" s="42">
        <v>43</v>
      </c>
      <c r="BO66" s="42">
        <v>4.7</v>
      </c>
      <c r="BP66" s="42">
        <v>0.43</v>
      </c>
      <c r="BQ66" s="42">
        <v>1.6E-2</v>
      </c>
      <c r="BR66" s="42">
        <v>0.71</v>
      </c>
      <c r="BS66" s="42">
        <v>0.02</v>
      </c>
      <c r="BT66" s="42">
        <v>1.1399999999999999</v>
      </c>
      <c r="BU66" s="42" t="s">
        <v>100</v>
      </c>
      <c r="BV66" s="42">
        <v>76.099999999999994</v>
      </c>
      <c r="BW66" s="42">
        <v>0.25</v>
      </c>
      <c r="BX66" s="42">
        <v>2.2200000000000002</v>
      </c>
      <c r="BY66" s="42">
        <v>0.65</v>
      </c>
      <c r="BZ66" s="42">
        <v>0.57999999999999996</v>
      </c>
      <c r="CA66" s="42">
        <v>0.1</v>
      </c>
      <c r="CB66" s="42">
        <v>0.04</v>
      </c>
      <c r="CC66" s="42">
        <v>17</v>
      </c>
      <c r="CD66" s="42" t="s">
        <v>100</v>
      </c>
      <c r="CE66" s="42">
        <v>0.02</v>
      </c>
      <c r="CF66" s="42">
        <v>0.04</v>
      </c>
    </row>
    <row r="67" spans="1:84" s="16" customFormat="1" ht="13.2">
      <c r="A67" s="4" t="s">
        <v>158</v>
      </c>
      <c r="B67" s="5" t="s">
        <v>159</v>
      </c>
      <c r="C67" s="5"/>
      <c r="D67" s="5">
        <v>1</v>
      </c>
      <c r="E67" s="4"/>
      <c r="F67" s="42">
        <v>14</v>
      </c>
      <c r="G67" s="42">
        <v>0.33</v>
      </c>
      <c r="H67" s="42">
        <v>0.74</v>
      </c>
      <c r="I67" s="42">
        <v>51.1</v>
      </c>
      <c r="J67" s="42">
        <v>0.21</v>
      </c>
      <c r="K67" s="42">
        <v>0.33</v>
      </c>
      <c r="L67" s="42">
        <v>0.02</v>
      </c>
      <c r="M67" s="42" t="s">
        <v>94</v>
      </c>
      <c r="N67" s="42">
        <v>7.53</v>
      </c>
      <c r="O67" s="42" t="s">
        <v>100</v>
      </c>
      <c r="P67" s="42" t="s">
        <v>99</v>
      </c>
      <c r="Q67" s="42">
        <v>8</v>
      </c>
      <c r="R67" s="42" t="s">
        <v>96</v>
      </c>
      <c r="S67" s="42">
        <v>310</v>
      </c>
      <c r="T67" s="42" t="s">
        <v>93</v>
      </c>
      <c r="U67" s="42">
        <v>0.1</v>
      </c>
      <c r="V67" s="42" t="s">
        <v>95</v>
      </c>
      <c r="W67" s="42">
        <v>24.5</v>
      </c>
      <c r="X67" s="42">
        <v>51</v>
      </c>
      <c r="Y67" s="42" t="s">
        <v>96</v>
      </c>
      <c r="Z67" s="42">
        <v>0.3</v>
      </c>
      <c r="AA67" s="42">
        <v>12</v>
      </c>
      <c r="AB67" s="42">
        <v>0.83</v>
      </c>
      <c r="AC67" s="42">
        <v>0.62</v>
      </c>
      <c r="AD67" s="42">
        <v>0.21</v>
      </c>
      <c r="AE67" s="42">
        <v>12</v>
      </c>
      <c r="AF67" s="42">
        <v>1.1000000000000001</v>
      </c>
      <c r="AG67" s="42">
        <v>2</v>
      </c>
      <c r="AH67" s="42" t="s">
        <v>99</v>
      </c>
      <c r="AI67" s="42">
        <v>0.18</v>
      </c>
      <c r="AJ67" s="42" t="s">
        <v>95</v>
      </c>
      <c r="AK67" s="42">
        <v>12.7</v>
      </c>
      <c r="AL67" s="42">
        <v>36</v>
      </c>
      <c r="AM67" s="42">
        <v>0.24</v>
      </c>
      <c r="AN67" s="42">
        <v>4570</v>
      </c>
      <c r="AO67" s="42">
        <v>9</v>
      </c>
      <c r="AP67" s="42">
        <v>3.3</v>
      </c>
      <c r="AQ67" s="42">
        <v>9.6</v>
      </c>
      <c r="AR67" s="42" t="s">
        <v>93</v>
      </c>
      <c r="AS67" s="42" t="s">
        <v>93</v>
      </c>
      <c r="AT67" s="42">
        <v>2.96</v>
      </c>
      <c r="AU67" s="42">
        <v>15.7</v>
      </c>
      <c r="AV67" s="42" t="s">
        <v>97</v>
      </c>
      <c r="AW67" s="42">
        <v>1</v>
      </c>
      <c r="AX67" s="42" t="s">
        <v>93</v>
      </c>
      <c r="AY67" s="42" t="s">
        <v>93</v>
      </c>
      <c r="AZ67" s="42">
        <v>1.2</v>
      </c>
      <c r="BA67" s="42">
        <v>2</v>
      </c>
      <c r="BB67" s="42">
        <v>44.3</v>
      </c>
      <c r="BC67" s="42" t="s">
        <v>98</v>
      </c>
      <c r="BD67" s="42">
        <v>0.14000000000000001</v>
      </c>
      <c r="BE67" s="42" t="s">
        <v>98</v>
      </c>
      <c r="BF67" s="42">
        <v>76.7</v>
      </c>
      <c r="BG67" s="42" t="s">
        <v>98</v>
      </c>
      <c r="BH67" s="42">
        <v>0.11</v>
      </c>
      <c r="BI67" s="42">
        <v>50.8</v>
      </c>
      <c r="BJ67" s="42">
        <v>227</v>
      </c>
      <c r="BK67" s="42">
        <v>17</v>
      </c>
      <c r="BL67" s="42">
        <v>6.1</v>
      </c>
      <c r="BM67" s="42">
        <v>1.1000000000000001</v>
      </c>
      <c r="BN67" s="42">
        <v>41</v>
      </c>
      <c r="BO67" s="42">
        <v>5.4</v>
      </c>
      <c r="BP67" s="42">
        <v>0.39</v>
      </c>
      <c r="BQ67" s="42">
        <v>2.4E-2</v>
      </c>
      <c r="BR67" s="42">
        <v>0.69</v>
      </c>
      <c r="BS67" s="42">
        <v>0.05</v>
      </c>
      <c r="BT67" s="42">
        <v>1.1499999999999999</v>
      </c>
      <c r="BU67" s="42" t="s">
        <v>100</v>
      </c>
      <c r="BV67" s="42">
        <v>75.900000000000006</v>
      </c>
      <c r="BW67" s="42">
        <v>0.28000000000000003</v>
      </c>
      <c r="BX67" s="42">
        <v>1.83</v>
      </c>
      <c r="BY67" s="42">
        <v>0.63</v>
      </c>
      <c r="BZ67" s="42">
        <v>0.6</v>
      </c>
      <c r="CA67" s="42">
        <v>0.06</v>
      </c>
      <c r="CB67" s="42">
        <v>0.04</v>
      </c>
      <c r="CC67" s="42">
        <v>17</v>
      </c>
      <c r="CD67" s="42" t="s">
        <v>100</v>
      </c>
      <c r="CE67" s="42">
        <v>0.01</v>
      </c>
      <c r="CF67" s="42">
        <v>0.04</v>
      </c>
    </row>
    <row r="68" spans="1:84" s="15" customFormat="1" ht="13.2">
      <c r="A68" s="2"/>
      <c r="B68" s="3"/>
      <c r="C68" s="3"/>
      <c r="D68" s="3"/>
      <c r="E68" s="45" t="s">
        <v>190</v>
      </c>
      <c r="F68" s="34">
        <f>IF(ISNUMBER(F66+F67),AVERAGE(F66:F67),"")</f>
        <v>13</v>
      </c>
      <c r="G68" s="34">
        <f>IF(ISNUMBER(G66+G67),AVERAGE(G66:G67),"")</f>
        <v>0.33</v>
      </c>
      <c r="H68" s="34">
        <f>IF(ISNUMBER(H66+H67),AVERAGE(H66:H67),"")</f>
        <v>0.76</v>
      </c>
      <c r="I68" s="34">
        <f>IF(ISNUMBER(I66+I67),AVERAGE(I66:I67),"")</f>
        <v>51.8</v>
      </c>
      <c r="J68" s="34">
        <f>IF(ISNUMBER(J66+J67),AVERAGE(J66:J67),"")</f>
        <v>0.20500000000000002</v>
      </c>
      <c r="K68" s="34">
        <f>IF(ISNUMBER(K66+K67),AVERAGE(K66:K67),"")</f>
        <v>0.33500000000000002</v>
      </c>
      <c r="L68" s="34">
        <f>IF(ISNUMBER(L66+L67),AVERAGE(L66:L67),"")</f>
        <v>0.02</v>
      </c>
      <c r="M68" s="34" t="str">
        <f>IF(ISNUMBER(M66+M67),AVERAGE(M66:M67),"")</f>
        <v/>
      </c>
      <c r="N68" s="34">
        <f>IF(ISNUMBER(N66+N67),AVERAGE(N66:N67),"")</f>
        <v>7.61</v>
      </c>
      <c r="O68" s="34" t="str">
        <f>IF(ISNUMBER(O66+O67),AVERAGE(O66:O67),"")</f>
        <v/>
      </c>
      <c r="P68" s="34" t="str">
        <f>IF(ISNUMBER(P66+P67),AVERAGE(P66:P67),"")</f>
        <v/>
      </c>
      <c r="Q68" s="34">
        <f>IF(ISNUMBER(Q66+Q67),AVERAGE(Q66:Q67),"")</f>
        <v>7.5</v>
      </c>
      <c r="R68" s="34" t="str">
        <f>IF(ISNUMBER(R66+R67),AVERAGE(R66:R67),"")</f>
        <v/>
      </c>
      <c r="S68" s="34">
        <f>IF(ISNUMBER(S66+S67),AVERAGE(S66:S67),"")</f>
        <v>302</v>
      </c>
      <c r="T68" s="34" t="str">
        <f>IF(ISNUMBER(T66+T67),AVERAGE(T66:T67),"")</f>
        <v/>
      </c>
      <c r="U68" s="34">
        <f>IF(ISNUMBER(U66+U67),AVERAGE(U66:U67),"")</f>
        <v>0.1</v>
      </c>
      <c r="V68" s="34" t="str">
        <f>IF(ISNUMBER(V66+V67),AVERAGE(V66:V67),"")</f>
        <v/>
      </c>
      <c r="W68" s="34">
        <f>IF(ISNUMBER(W66+W67),AVERAGE(W66:W67),"")</f>
        <v>23.05</v>
      </c>
      <c r="X68" s="34">
        <f>IF(ISNUMBER(X66+X67),AVERAGE(X66:X67),"")</f>
        <v>50.9</v>
      </c>
      <c r="Y68" s="34" t="str">
        <f>IF(ISNUMBER(Y66+Y67),AVERAGE(Y66:Y67),"")</f>
        <v/>
      </c>
      <c r="Z68" s="34">
        <f>IF(ISNUMBER(Z66+Z67),AVERAGE(Z66:Z67),"")</f>
        <v>0.3</v>
      </c>
      <c r="AA68" s="34">
        <f>IF(ISNUMBER(AA66+AA67),AVERAGE(AA66:AA67),"")</f>
        <v>21.5</v>
      </c>
      <c r="AB68" s="34">
        <f>IF(ISNUMBER(AB66+AB67),AVERAGE(AB66:AB67),"")</f>
        <v>0.77499999999999991</v>
      </c>
      <c r="AC68" s="34">
        <f>IF(ISNUMBER(AC66+AC67),AVERAGE(AC66:AC67),"")</f>
        <v>0.61</v>
      </c>
      <c r="AD68" s="34">
        <f>IF(ISNUMBER(AD66+AD67),AVERAGE(AD66:AD67),"")</f>
        <v>0.215</v>
      </c>
      <c r="AE68" s="34">
        <f>IF(ISNUMBER(AE66+AE67),AVERAGE(AE66:AE67),"")</f>
        <v>12.15</v>
      </c>
      <c r="AF68" s="34">
        <f>IF(ISNUMBER(AF66+AF67),AVERAGE(AF66:AF67),"")</f>
        <v>1.06</v>
      </c>
      <c r="AG68" s="34">
        <f>IF(ISNUMBER(AG66+AG67),AVERAGE(AG66:AG67),"")</f>
        <v>2.5</v>
      </c>
      <c r="AH68" s="34" t="str">
        <f>IF(ISNUMBER(AH66+AH67),AVERAGE(AH66:AH67),"")</f>
        <v/>
      </c>
      <c r="AI68" s="34">
        <f>IF(ISNUMBER(AI66+AI67),AVERAGE(AI66:AI67),"")</f>
        <v>0.16999999999999998</v>
      </c>
      <c r="AJ68" s="34" t="str">
        <f>IF(ISNUMBER(AJ66+AJ67),AVERAGE(AJ66:AJ67),"")</f>
        <v/>
      </c>
      <c r="AK68" s="34">
        <f>IF(ISNUMBER(AK66+AK67),AVERAGE(AK66:AK67),"")</f>
        <v>12</v>
      </c>
      <c r="AL68" s="34">
        <f>IF(ISNUMBER(AL66+AL67),AVERAGE(AL66:AL67),"")</f>
        <v>36.5</v>
      </c>
      <c r="AM68" s="34">
        <f>IF(ISNUMBER(AM66+AM67),AVERAGE(AM66:AM67),"")</f>
        <v>0.24</v>
      </c>
      <c r="AN68" s="34">
        <f>IF(ISNUMBER(AN66+AN67),AVERAGE(AN66:AN67),"")</f>
        <v>4620</v>
      </c>
      <c r="AO68" s="34">
        <f>IF(ISNUMBER(AO66+AO67),AVERAGE(AO66:AO67),"")</f>
        <v>9</v>
      </c>
      <c r="AP68" s="34">
        <f>IF(ISNUMBER(AP66+AP67),AVERAGE(AP66:AP67),"")</f>
        <v>3</v>
      </c>
      <c r="AQ68" s="34">
        <f>IF(ISNUMBER(AQ66+AQ67),AVERAGE(AQ66:AQ67),"")</f>
        <v>9.1</v>
      </c>
      <c r="AR68" s="34" t="str">
        <f>IF(ISNUMBER(AR66+AR67),AVERAGE(AR66:AR67),"")</f>
        <v/>
      </c>
      <c r="AS68" s="34" t="str">
        <f>IF(ISNUMBER(AS66+AS67),AVERAGE(AS66:AS67),"")</f>
        <v/>
      </c>
      <c r="AT68" s="34">
        <f>IF(ISNUMBER(AT66+AT67),AVERAGE(AT66:AT67),"")</f>
        <v>2.835</v>
      </c>
      <c r="AU68" s="34">
        <f>IF(ISNUMBER(AU66+AU67),AVERAGE(AU66:AU67),"")</f>
        <v>15.149999999999999</v>
      </c>
      <c r="AV68" s="34" t="str">
        <f>IF(ISNUMBER(AV66+AV67),AVERAGE(AV66:AV67),"")</f>
        <v/>
      </c>
      <c r="AW68" s="34">
        <f>IF(ISNUMBER(AW66+AW67),AVERAGE(AW66:AW67),"")</f>
        <v>1</v>
      </c>
      <c r="AX68" s="34" t="str">
        <f>IF(ISNUMBER(AX66+AX67),AVERAGE(AX66:AX67),"")</f>
        <v/>
      </c>
      <c r="AY68" s="34" t="str">
        <f>IF(ISNUMBER(AY66+AY67),AVERAGE(AY66:AY67),"")</f>
        <v/>
      </c>
      <c r="AZ68" s="34">
        <f>IF(ISNUMBER(AZ66+AZ67),AVERAGE(AZ66:AZ67),"")</f>
        <v>1.2</v>
      </c>
      <c r="BA68" s="34" t="str">
        <f>IF(ISNUMBER(BA66+BA67),AVERAGE(BA66:BA67),"")</f>
        <v/>
      </c>
      <c r="BB68" s="34">
        <f>IF(ISNUMBER(BB66+BB67),AVERAGE(BB66:BB67),"")</f>
        <v>44.75</v>
      </c>
      <c r="BC68" s="34" t="str">
        <f>IF(ISNUMBER(BC66+BC67),AVERAGE(BC66:BC67),"")</f>
        <v/>
      </c>
      <c r="BD68" s="34">
        <f>IF(ISNUMBER(BD66+BD67),AVERAGE(BD66:BD67),"")</f>
        <v>0.13</v>
      </c>
      <c r="BE68" s="34" t="str">
        <f>IF(ISNUMBER(BE66+BE67),AVERAGE(BE66:BE67),"")</f>
        <v/>
      </c>
      <c r="BF68" s="34">
        <f>IF(ISNUMBER(BF66+BF67),AVERAGE(BF66:BF67),"")</f>
        <v>75.599999999999994</v>
      </c>
      <c r="BG68" s="34" t="str">
        <f>IF(ISNUMBER(BG66+BG67),AVERAGE(BG66:BG67),"")</f>
        <v/>
      </c>
      <c r="BH68" s="34">
        <f>IF(ISNUMBER(BH66+BH67),AVERAGE(BH66:BH67),"")</f>
        <v>0.11</v>
      </c>
      <c r="BI68" s="34">
        <f>IF(ISNUMBER(BI66+BI67),AVERAGE(BI66:BI67),"")</f>
        <v>50</v>
      </c>
      <c r="BJ68" s="34">
        <f>IF(ISNUMBER(BJ66+BJ67),AVERAGE(BJ66:BJ67),"")</f>
        <v>230.5</v>
      </c>
      <c r="BK68" s="34">
        <f>IF(ISNUMBER(BK66+BK67),AVERAGE(BK66:BK67),"")</f>
        <v>17</v>
      </c>
      <c r="BL68" s="34">
        <f>IF(ISNUMBER(BL66+BL67),AVERAGE(BL66:BL67),"")</f>
        <v>6</v>
      </c>
      <c r="BM68" s="34">
        <f>IF(ISNUMBER(BM66+BM67),AVERAGE(BM66:BM67),"")</f>
        <v>1.05</v>
      </c>
      <c r="BN68" s="34">
        <f>IF(ISNUMBER(BN66+BN67),AVERAGE(BN66:BN67),"")</f>
        <v>42</v>
      </c>
      <c r="BO68" s="34">
        <f>IF(ISNUMBER(BO66+BO67),AVERAGE(BO66:BO67),"")</f>
        <v>5.0500000000000007</v>
      </c>
      <c r="BP68" s="34">
        <f>IF(ISNUMBER(BP66+BP67),AVERAGE(BP66:BP67),"")</f>
        <v>0.41000000000000003</v>
      </c>
      <c r="BQ68" s="34">
        <f>IF(ISNUMBER(BQ66+BQ67),AVERAGE(BQ66:BQ67),"")</f>
        <v>0.02</v>
      </c>
      <c r="BR68" s="34">
        <f>IF(ISNUMBER(BR66+BR67),AVERAGE(BR66:BR67),"")</f>
        <v>0.7</v>
      </c>
      <c r="BS68" s="34">
        <f>IF(ISNUMBER(BS66+BS67),AVERAGE(BS66:BS67),"")</f>
        <v>3.5000000000000003E-2</v>
      </c>
      <c r="BT68" s="34">
        <f>IF(ISNUMBER(BT66+BT67),AVERAGE(BT66:BT67),"")</f>
        <v>1.145</v>
      </c>
      <c r="BU68" s="34" t="str">
        <f>IF(ISNUMBER(BU66+BU67),AVERAGE(BU66:BU67),"")</f>
        <v/>
      </c>
      <c r="BV68" s="34">
        <f>IF(ISNUMBER(BV66+BV67),AVERAGE(BV66:BV67),"")</f>
        <v>76</v>
      </c>
      <c r="BW68" s="34">
        <f>IF(ISNUMBER(BW66+BW67),AVERAGE(BW66:BW67),"")</f>
        <v>0.26500000000000001</v>
      </c>
      <c r="BX68" s="34">
        <f>IF(ISNUMBER(BX66+BX67),AVERAGE(BX66:BX67),"")</f>
        <v>2.0250000000000004</v>
      </c>
      <c r="BY68" s="34">
        <f>IF(ISNUMBER(BY66+BY67),AVERAGE(BY66:BY67),"")</f>
        <v>0.64</v>
      </c>
      <c r="BZ68" s="34">
        <f>IF(ISNUMBER(BZ66+BZ67),AVERAGE(BZ66:BZ67),"")</f>
        <v>0.59</v>
      </c>
      <c r="CA68" s="34">
        <f>IF(ISNUMBER(CA66+CA67),AVERAGE(CA66:CA67),"")</f>
        <v>0.08</v>
      </c>
      <c r="CB68" s="34">
        <f>IF(ISNUMBER(CB66+CB67),AVERAGE(CB66:CB67),"")</f>
        <v>0.04</v>
      </c>
      <c r="CC68" s="34">
        <f>IF(ISNUMBER(CC66+CC67),AVERAGE(CC66:CC67),"")</f>
        <v>17</v>
      </c>
      <c r="CD68" s="34" t="str">
        <f>IF(ISNUMBER(CD66+CD67),AVERAGE(CD66:CD67),"")</f>
        <v/>
      </c>
      <c r="CE68" s="34">
        <f>IF(ISNUMBER(CE66+CE67),AVERAGE(CE66:CE67),"")</f>
        <v>1.4999999999999999E-2</v>
      </c>
      <c r="CF68" s="34">
        <f>IF(ISNUMBER(CF66+CF67),AVERAGE(CF66:CF67),"")</f>
        <v>0.04</v>
      </c>
    </row>
    <row r="69" spans="1:84" s="15" customFormat="1" ht="13.2">
      <c r="A69" s="2"/>
      <c r="B69" s="3"/>
      <c r="C69" s="3"/>
      <c r="D69" s="3"/>
      <c r="E69" s="45" t="s">
        <v>191</v>
      </c>
      <c r="F69" s="34">
        <f>IF(ISNUMBER(F66+F67),_xlfn.STDEV.P(F66:F67),"")</f>
        <v>1</v>
      </c>
      <c r="G69" s="34">
        <f>IF(ISNUMBER(G66+G67),_xlfn.STDEV.P(G66:G67),"")</f>
        <v>0</v>
      </c>
      <c r="H69" s="34">
        <f>IF(ISNUMBER(H66+H67),_xlfn.STDEV.P(H66:H67),"")</f>
        <v>2.0000000000000018E-2</v>
      </c>
      <c r="I69" s="34">
        <f>IF(ISNUMBER(I66+I67),_xlfn.STDEV.P(I66:I67),"")</f>
        <v>0.69999999999999929</v>
      </c>
      <c r="J69" s="34">
        <f>IF(ISNUMBER(J66+J67),_xlfn.STDEV.P(J66:J67),"")</f>
        <v>4.9999999999999906E-3</v>
      </c>
      <c r="K69" s="34">
        <f>IF(ISNUMBER(K66+K67),_xlfn.STDEV.P(K66:K67),"")</f>
        <v>5.0000000000000044E-3</v>
      </c>
      <c r="L69" s="34">
        <f>IF(ISNUMBER(L66+L67),_xlfn.STDEV.P(L66:L67),"")</f>
        <v>0</v>
      </c>
      <c r="M69" s="34" t="str">
        <f>IF(ISNUMBER(M66+M67),_xlfn.STDEV.P(M66:M67),"")</f>
        <v/>
      </c>
      <c r="N69" s="34">
        <f>IF(ISNUMBER(N66+N67),_xlfn.STDEV.P(N66:N67),"")</f>
        <v>8.0000000000000071E-2</v>
      </c>
      <c r="O69" s="34" t="str">
        <f>IF(ISNUMBER(O66+O67),_xlfn.STDEV.P(O66:O67),"")</f>
        <v/>
      </c>
      <c r="P69" s="34" t="str">
        <f>IF(ISNUMBER(P66+P67),_xlfn.STDEV.P(P66:P67),"")</f>
        <v/>
      </c>
      <c r="Q69" s="34">
        <f>IF(ISNUMBER(Q66+Q67),_xlfn.STDEV.P(Q66:Q67),"")</f>
        <v>0.5</v>
      </c>
      <c r="R69" s="34" t="str">
        <f>IF(ISNUMBER(R66+R67),_xlfn.STDEV.P(R66:R67),"")</f>
        <v/>
      </c>
      <c r="S69" s="34">
        <f>IF(ISNUMBER(S66+S67),_xlfn.STDEV.P(S66:S67),"")</f>
        <v>8</v>
      </c>
      <c r="T69" s="34" t="str">
        <f>IF(ISNUMBER(T66+T67),_xlfn.STDEV.P(T66:T67),"")</f>
        <v/>
      </c>
      <c r="U69" s="34">
        <f>IF(ISNUMBER(U66+U67),_xlfn.STDEV.P(U66:U67),"")</f>
        <v>0</v>
      </c>
      <c r="V69" s="34" t="str">
        <f>IF(ISNUMBER(V66+V67),_xlfn.STDEV.P(V66:V67),"")</f>
        <v/>
      </c>
      <c r="W69" s="34">
        <f>IF(ISNUMBER(W66+W67),_xlfn.STDEV.P(W66:W67),"")</f>
        <v>1.4499999999999993</v>
      </c>
      <c r="X69" s="34">
        <f>IF(ISNUMBER(X66+X67),_xlfn.STDEV.P(X66:X67),"")</f>
        <v>0.10000000000000142</v>
      </c>
      <c r="Y69" s="34" t="str">
        <f>IF(ISNUMBER(Y66+Y67),_xlfn.STDEV.P(Y66:Y67),"")</f>
        <v/>
      </c>
      <c r="Z69" s="34">
        <f>IF(ISNUMBER(Z66+Z67),_xlfn.STDEV.P(Z66:Z67),"")</f>
        <v>0</v>
      </c>
      <c r="AA69" s="34">
        <f>IF(ISNUMBER(AA66+AA67),_xlfn.STDEV.P(AA66:AA67),"")</f>
        <v>9.5</v>
      </c>
      <c r="AB69" s="34">
        <f>IF(ISNUMBER(AB66+AB67),_xlfn.STDEV.P(AB66:AB67),"")</f>
        <v>5.4999999999999993E-2</v>
      </c>
      <c r="AC69" s="34">
        <f>IF(ISNUMBER(AC66+AC67),_xlfn.STDEV.P(AC66:AC67),"")</f>
        <v>1.0000000000000009E-2</v>
      </c>
      <c r="AD69" s="34">
        <f>IF(ISNUMBER(AD66+AD67),_xlfn.STDEV.P(AD66:AD67),"")</f>
        <v>5.0000000000000044E-3</v>
      </c>
      <c r="AE69" s="34">
        <f>IF(ISNUMBER(AE66+AE67),_xlfn.STDEV.P(AE66:AE67),"")</f>
        <v>0.15000000000000036</v>
      </c>
      <c r="AF69" s="34">
        <f>IF(ISNUMBER(AF66+AF67),_xlfn.STDEV.P(AF66:AF67),"")</f>
        <v>4.0000000000000036E-2</v>
      </c>
      <c r="AG69" s="34">
        <f>IF(ISNUMBER(AG66+AG67),_xlfn.STDEV.P(AG66:AG67),"")</f>
        <v>0.5</v>
      </c>
      <c r="AH69" s="34" t="str">
        <f>IF(ISNUMBER(AH66+AH67),_xlfn.STDEV.P(AH66:AH67),"")</f>
        <v/>
      </c>
      <c r="AI69" s="34">
        <f>IF(ISNUMBER(AI66+AI67),_xlfn.STDEV.P(AI66:AI67),"")</f>
        <v>9.999999999999995E-3</v>
      </c>
      <c r="AJ69" s="34" t="str">
        <f>IF(ISNUMBER(AJ66+AJ67),_xlfn.STDEV.P(AJ66:AJ67),"")</f>
        <v/>
      </c>
      <c r="AK69" s="34">
        <f>IF(ISNUMBER(AK66+AK67),_xlfn.STDEV.P(AK66:AK67),"")</f>
        <v>0.69999999999999929</v>
      </c>
      <c r="AL69" s="34">
        <f>IF(ISNUMBER(AL66+AL67),_xlfn.STDEV.P(AL66:AL67),"")</f>
        <v>0.5</v>
      </c>
      <c r="AM69" s="34">
        <f>IF(ISNUMBER(AM66+AM67),_xlfn.STDEV.P(AM66:AM67),"")</f>
        <v>0</v>
      </c>
      <c r="AN69" s="34">
        <f>IF(ISNUMBER(AN66+AN67),_xlfn.STDEV.P(AN66:AN67),"")</f>
        <v>50</v>
      </c>
      <c r="AO69" s="34">
        <f>IF(ISNUMBER(AO66+AO67),_xlfn.STDEV.P(AO66:AO67),"")</f>
        <v>0</v>
      </c>
      <c r="AP69" s="34">
        <f>IF(ISNUMBER(AP66+AP67),_xlfn.STDEV.P(AP66:AP67),"")</f>
        <v>0.29999999999999982</v>
      </c>
      <c r="AQ69" s="34">
        <f>IF(ISNUMBER(AQ66+AQ67),_xlfn.STDEV.P(AQ66:AQ67),"")</f>
        <v>0.5</v>
      </c>
      <c r="AR69" s="34" t="str">
        <f>IF(ISNUMBER(AR66+AR67),_xlfn.STDEV.P(AR66:AR67),"")</f>
        <v/>
      </c>
      <c r="AS69" s="34" t="str">
        <f>IF(ISNUMBER(AS66+AS67),_xlfn.STDEV.P(AS66:AS67),"")</f>
        <v/>
      </c>
      <c r="AT69" s="34">
        <f>IF(ISNUMBER(AT66+AT67),_xlfn.STDEV.P(AT66:AT67),"")</f>
        <v>0.125</v>
      </c>
      <c r="AU69" s="34">
        <f>IF(ISNUMBER(AU66+AU67),_xlfn.STDEV.P(AU66:AU67),"")</f>
        <v>0.54999999999999982</v>
      </c>
      <c r="AV69" s="34" t="str">
        <f>IF(ISNUMBER(AV66+AV67),_xlfn.STDEV.P(AV66:AV67),"")</f>
        <v/>
      </c>
      <c r="AW69" s="34">
        <f>IF(ISNUMBER(AW66+AW67),_xlfn.STDEV.P(AW66:AW67),"")</f>
        <v>0</v>
      </c>
      <c r="AX69" s="34" t="str">
        <f>IF(ISNUMBER(AX66+AX67),_xlfn.STDEV.P(AX66:AX67),"")</f>
        <v/>
      </c>
      <c r="AY69" s="34" t="str">
        <f>IF(ISNUMBER(AY66+AY67),_xlfn.STDEV.P(AY66:AY67),"")</f>
        <v/>
      </c>
      <c r="AZ69" s="34">
        <f>IF(ISNUMBER(AZ66+AZ67),_xlfn.STDEV.P(AZ66:AZ67),"")</f>
        <v>0</v>
      </c>
      <c r="BA69" s="34" t="str">
        <f>IF(ISNUMBER(BA66+BA67),_xlfn.STDEV.P(BA66:BA67),"")</f>
        <v/>
      </c>
      <c r="BB69" s="34">
        <f>IF(ISNUMBER(BB66+BB67),_xlfn.STDEV.P(BB66:BB67),"")</f>
        <v>0.45000000000000284</v>
      </c>
      <c r="BC69" s="34" t="str">
        <f>IF(ISNUMBER(BC66+BC67),_xlfn.STDEV.P(BC66:BC67),"")</f>
        <v/>
      </c>
      <c r="BD69" s="34">
        <f>IF(ISNUMBER(BD66+BD67),_xlfn.STDEV.P(BD66:BD67),"")</f>
        <v>1.0000000000000009E-2</v>
      </c>
      <c r="BE69" s="34" t="str">
        <f>IF(ISNUMBER(BE66+BE67),_xlfn.STDEV.P(BE66:BE67),"")</f>
        <v/>
      </c>
      <c r="BF69" s="34">
        <f>IF(ISNUMBER(BF66+BF67),_xlfn.STDEV.P(BF66:BF67),"")</f>
        <v>1.1000000000000014</v>
      </c>
      <c r="BG69" s="34" t="str">
        <f>IF(ISNUMBER(BG66+BG67),_xlfn.STDEV.P(BG66:BG67),"")</f>
        <v/>
      </c>
      <c r="BH69" s="34">
        <f>IF(ISNUMBER(BH66+BH67),_xlfn.STDEV.P(BH66:BH67),"")</f>
        <v>0</v>
      </c>
      <c r="BI69" s="34">
        <f>IF(ISNUMBER(BI66+BI67),_xlfn.STDEV.P(BI66:BI67),"")</f>
        <v>0.79999999999999716</v>
      </c>
      <c r="BJ69" s="34">
        <f>IF(ISNUMBER(BJ66+BJ67),_xlfn.STDEV.P(BJ66:BJ67),"")</f>
        <v>3.5</v>
      </c>
      <c r="BK69" s="34">
        <f>IF(ISNUMBER(BK66+BK67),_xlfn.STDEV.P(BK66:BK67),"")</f>
        <v>0</v>
      </c>
      <c r="BL69" s="34">
        <f>IF(ISNUMBER(BL66+BL67),_xlfn.STDEV.P(BL66:BL67),"")</f>
        <v>9.9999999999999645E-2</v>
      </c>
      <c r="BM69" s="34">
        <f>IF(ISNUMBER(BM66+BM67),_xlfn.STDEV.P(BM66:BM67),"")</f>
        <v>5.0000000000000044E-2</v>
      </c>
      <c r="BN69" s="34">
        <f>IF(ISNUMBER(BN66+BN67),_xlfn.STDEV.P(BN66:BN67),"")</f>
        <v>1</v>
      </c>
      <c r="BO69" s="34">
        <f>IF(ISNUMBER(BO66+BO67),_xlfn.STDEV.P(BO66:BO67),"")</f>
        <v>0.35000000000000009</v>
      </c>
      <c r="BP69" s="34">
        <f>IF(ISNUMBER(BP66+BP67),_xlfn.STDEV.P(BP66:BP67),"")</f>
        <v>1.999999999999999E-2</v>
      </c>
      <c r="BQ69" s="34">
        <f>IF(ISNUMBER(BQ66+BQ67),_xlfn.STDEV.P(BQ66:BQ67),"")</f>
        <v>4.0000000000000001E-3</v>
      </c>
      <c r="BR69" s="34">
        <f>IF(ISNUMBER(BR66+BR67),_xlfn.STDEV.P(BR66:BR67),"")</f>
        <v>1.0000000000000009E-2</v>
      </c>
      <c r="BS69" s="34">
        <f>IF(ISNUMBER(BS66+BS67),_xlfn.STDEV.P(BS66:BS67),"")</f>
        <v>1.5000000000000005E-2</v>
      </c>
      <c r="BT69" s="34">
        <f>IF(ISNUMBER(BT66+BT67),_xlfn.STDEV.P(BT66:BT67),"")</f>
        <v>5.0000000000000044E-3</v>
      </c>
      <c r="BU69" s="34" t="str">
        <f>IF(ISNUMBER(BU66+BU67),_xlfn.STDEV.P(BU66:BU67),"")</f>
        <v/>
      </c>
      <c r="BV69" s="34">
        <f>IF(ISNUMBER(BV66+BV67),_xlfn.STDEV.P(BV66:BV67),"")</f>
        <v>9.9999999999994316E-2</v>
      </c>
      <c r="BW69" s="34">
        <f>IF(ISNUMBER(BW66+BW67),_xlfn.STDEV.P(BW66:BW67),"")</f>
        <v>1.5000000000000013E-2</v>
      </c>
      <c r="BX69" s="34">
        <f>IF(ISNUMBER(BX66+BX67),_xlfn.STDEV.P(BX66:BX67),"")</f>
        <v>0.19500000000000009</v>
      </c>
      <c r="BY69" s="34">
        <f>IF(ISNUMBER(BY66+BY67),_xlfn.STDEV.P(BY66:BY67),"")</f>
        <v>1.0000000000000009E-2</v>
      </c>
      <c r="BZ69" s="34">
        <f>IF(ISNUMBER(BZ66+BZ67),_xlfn.STDEV.P(BZ66:BZ67),"")</f>
        <v>1.0000000000000009E-2</v>
      </c>
      <c r="CA69" s="34">
        <f>IF(ISNUMBER(CA66+CA67),_xlfn.STDEV.P(CA66:CA67),"")</f>
        <v>2.0000000000000004E-2</v>
      </c>
      <c r="CB69" s="34">
        <f>IF(ISNUMBER(CB66+CB67),_xlfn.STDEV.P(CB66:CB67),"")</f>
        <v>0</v>
      </c>
      <c r="CC69" s="34">
        <f>IF(ISNUMBER(CC66+CC67),_xlfn.STDEV.P(CC66:CC67),"")</f>
        <v>0</v>
      </c>
      <c r="CD69" s="34" t="str">
        <f>IF(ISNUMBER(CD66+CD67),_xlfn.STDEV.P(CD66:CD67),"")</f>
        <v/>
      </c>
      <c r="CE69" s="34">
        <f>IF(ISNUMBER(CE66+CE67),_xlfn.STDEV.P(CE66:CE67),"")</f>
        <v>5.000000000000001E-3</v>
      </c>
      <c r="CF69" s="34">
        <f>IF(ISNUMBER(CF66+CF67),_xlfn.STDEV.P(CF66:CF67),"")</f>
        <v>0</v>
      </c>
    </row>
    <row r="70" spans="1:84" s="15" customFormat="1" ht="13.2">
      <c r="A70" s="2"/>
      <c r="B70" s="3"/>
      <c r="C70" s="3"/>
      <c r="D70" s="3"/>
      <c r="E70" s="45" t="s">
        <v>192</v>
      </c>
      <c r="F70" s="35">
        <f>IF(ISNUMBER(F68+F69),F69/F68,"")</f>
        <v>7.6923076923076927E-2</v>
      </c>
      <c r="G70" s="35">
        <f t="shared" ref="G70:BR70" si="20">IF(ISNUMBER(G68+G69),G69/G68,"")</f>
        <v>0</v>
      </c>
      <c r="H70" s="35">
        <f t="shared" si="20"/>
        <v>2.6315789473684233E-2</v>
      </c>
      <c r="I70" s="35">
        <f t="shared" si="20"/>
        <v>1.35135135135135E-2</v>
      </c>
      <c r="J70" s="35">
        <f t="shared" si="20"/>
        <v>2.4390243902438977E-2</v>
      </c>
      <c r="K70" s="35">
        <f t="shared" si="20"/>
        <v>1.492537313432837E-2</v>
      </c>
      <c r="L70" s="35">
        <f t="shared" si="20"/>
        <v>0</v>
      </c>
      <c r="M70" s="35" t="str">
        <f t="shared" si="20"/>
        <v/>
      </c>
      <c r="N70" s="35">
        <f t="shared" si="20"/>
        <v>1.0512483574244424E-2</v>
      </c>
      <c r="O70" s="35" t="str">
        <f t="shared" si="20"/>
        <v/>
      </c>
      <c r="P70" s="35" t="str">
        <f t="shared" si="20"/>
        <v/>
      </c>
      <c r="Q70" s="35">
        <f t="shared" si="20"/>
        <v>6.6666666666666666E-2</v>
      </c>
      <c r="R70" s="35" t="str">
        <f t="shared" si="20"/>
        <v/>
      </c>
      <c r="S70" s="35">
        <f t="shared" si="20"/>
        <v>2.6490066225165563E-2</v>
      </c>
      <c r="T70" s="35" t="str">
        <f t="shared" si="20"/>
        <v/>
      </c>
      <c r="U70" s="35">
        <f t="shared" si="20"/>
        <v>0</v>
      </c>
      <c r="V70" s="35" t="str">
        <f t="shared" si="20"/>
        <v/>
      </c>
      <c r="W70" s="35">
        <f t="shared" si="20"/>
        <v>6.2906724511930551E-2</v>
      </c>
      <c r="X70" s="35">
        <f t="shared" si="20"/>
        <v>1.9646365422397137E-3</v>
      </c>
      <c r="Y70" s="35" t="str">
        <f t="shared" si="20"/>
        <v/>
      </c>
      <c r="Z70" s="35">
        <f t="shared" si="20"/>
        <v>0</v>
      </c>
      <c r="AA70" s="35">
        <f t="shared" si="20"/>
        <v>0.44186046511627908</v>
      </c>
      <c r="AB70" s="35">
        <f t="shared" si="20"/>
        <v>7.0967741935483872E-2</v>
      </c>
      <c r="AC70" s="35">
        <f t="shared" si="20"/>
        <v>1.6393442622950834E-2</v>
      </c>
      <c r="AD70" s="35">
        <f t="shared" si="20"/>
        <v>2.3255813953488393E-2</v>
      </c>
      <c r="AE70" s="35">
        <f t="shared" si="20"/>
        <v>1.2345679012345708E-2</v>
      </c>
      <c r="AF70" s="35">
        <f t="shared" si="20"/>
        <v>3.7735849056603807E-2</v>
      </c>
      <c r="AG70" s="35">
        <f t="shared" si="20"/>
        <v>0.2</v>
      </c>
      <c r="AH70" s="35" t="str">
        <f t="shared" si="20"/>
        <v/>
      </c>
      <c r="AI70" s="35">
        <f t="shared" si="20"/>
        <v>5.8823529411764684E-2</v>
      </c>
      <c r="AJ70" s="35" t="str">
        <f t="shared" si="20"/>
        <v/>
      </c>
      <c r="AK70" s="35">
        <f t="shared" si="20"/>
        <v>5.8333333333333272E-2</v>
      </c>
      <c r="AL70" s="35">
        <f t="shared" si="20"/>
        <v>1.3698630136986301E-2</v>
      </c>
      <c r="AM70" s="35">
        <f t="shared" si="20"/>
        <v>0</v>
      </c>
      <c r="AN70" s="35">
        <f t="shared" si="20"/>
        <v>1.0822510822510822E-2</v>
      </c>
      <c r="AO70" s="35">
        <f t="shared" si="20"/>
        <v>0</v>
      </c>
      <c r="AP70" s="35">
        <f t="shared" si="20"/>
        <v>9.9999999999999936E-2</v>
      </c>
      <c r="AQ70" s="35">
        <f t="shared" si="20"/>
        <v>5.4945054945054944E-2</v>
      </c>
      <c r="AR70" s="35" t="str">
        <f t="shared" si="20"/>
        <v/>
      </c>
      <c r="AS70" s="35" t="str">
        <f t="shared" si="20"/>
        <v/>
      </c>
      <c r="AT70" s="35">
        <f t="shared" si="20"/>
        <v>4.4091710758377423E-2</v>
      </c>
      <c r="AU70" s="35">
        <f t="shared" si="20"/>
        <v>3.6303630363036292E-2</v>
      </c>
      <c r="AV70" s="35" t="str">
        <f t="shared" si="20"/>
        <v/>
      </c>
      <c r="AW70" s="35">
        <f t="shared" si="20"/>
        <v>0</v>
      </c>
      <c r="AX70" s="35" t="str">
        <f t="shared" si="20"/>
        <v/>
      </c>
      <c r="AY70" s="35" t="str">
        <f t="shared" si="20"/>
        <v/>
      </c>
      <c r="AZ70" s="35">
        <f t="shared" si="20"/>
        <v>0</v>
      </c>
      <c r="BA70" s="35" t="str">
        <f t="shared" si="20"/>
        <v/>
      </c>
      <c r="BB70" s="35">
        <f t="shared" si="20"/>
        <v>1.0055865921787773E-2</v>
      </c>
      <c r="BC70" s="35" t="str">
        <f t="shared" si="20"/>
        <v/>
      </c>
      <c r="BD70" s="35">
        <f t="shared" si="20"/>
        <v>7.6923076923076983E-2</v>
      </c>
      <c r="BE70" s="35" t="str">
        <f t="shared" si="20"/>
        <v/>
      </c>
      <c r="BF70" s="35">
        <f t="shared" si="20"/>
        <v>1.455026455026457E-2</v>
      </c>
      <c r="BG70" s="35" t="str">
        <f t="shared" si="20"/>
        <v/>
      </c>
      <c r="BH70" s="35">
        <f t="shared" si="20"/>
        <v>0</v>
      </c>
      <c r="BI70" s="35">
        <f t="shared" si="20"/>
        <v>1.5999999999999945E-2</v>
      </c>
      <c r="BJ70" s="35">
        <f t="shared" si="20"/>
        <v>1.5184381778741865E-2</v>
      </c>
      <c r="BK70" s="35">
        <f t="shared" si="20"/>
        <v>0</v>
      </c>
      <c r="BL70" s="35">
        <f t="shared" si="20"/>
        <v>1.6666666666666607E-2</v>
      </c>
      <c r="BM70" s="35">
        <f t="shared" si="20"/>
        <v>4.7619047619047658E-2</v>
      </c>
      <c r="BN70" s="35">
        <f t="shared" si="20"/>
        <v>2.3809523809523808E-2</v>
      </c>
      <c r="BO70" s="35">
        <f t="shared" si="20"/>
        <v>6.9306930693069313E-2</v>
      </c>
      <c r="BP70" s="35">
        <f t="shared" si="20"/>
        <v>4.8780487804878023E-2</v>
      </c>
      <c r="BQ70" s="35">
        <f t="shared" si="20"/>
        <v>0.2</v>
      </c>
      <c r="BR70" s="35">
        <f t="shared" si="20"/>
        <v>1.4285714285714299E-2</v>
      </c>
      <c r="BS70" s="35">
        <f t="shared" ref="BS70:CF70" si="21">IF(ISNUMBER(BS68+BS69),BS69/BS68,"")</f>
        <v>0.42857142857142866</v>
      </c>
      <c r="BT70" s="35">
        <f t="shared" si="21"/>
        <v>4.3668122270742399E-3</v>
      </c>
      <c r="BU70" s="35" t="str">
        <f t="shared" si="21"/>
        <v/>
      </c>
      <c r="BV70" s="35">
        <f t="shared" si="21"/>
        <v>1.3157894736841357E-3</v>
      </c>
      <c r="BW70" s="35">
        <f t="shared" si="21"/>
        <v>5.660377358490571E-2</v>
      </c>
      <c r="BX70" s="35">
        <f t="shared" si="21"/>
        <v>9.6296296296296324E-2</v>
      </c>
      <c r="BY70" s="35">
        <f t="shared" si="21"/>
        <v>1.5625000000000014E-2</v>
      </c>
      <c r="BZ70" s="35">
        <f t="shared" si="21"/>
        <v>1.6949152542372899E-2</v>
      </c>
      <c r="CA70" s="35">
        <f t="shared" si="21"/>
        <v>0.25000000000000006</v>
      </c>
      <c r="CB70" s="35">
        <f t="shared" si="21"/>
        <v>0</v>
      </c>
      <c r="CC70" s="35">
        <f t="shared" si="21"/>
        <v>0</v>
      </c>
      <c r="CD70" s="35" t="str">
        <f t="shared" si="21"/>
        <v/>
      </c>
      <c r="CE70" s="35">
        <f t="shared" si="21"/>
        <v>0.33333333333333343</v>
      </c>
      <c r="CF70" s="35">
        <f t="shared" si="21"/>
        <v>0</v>
      </c>
    </row>
    <row r="71" spans="1:84" s="15" customFormat="1" ht="13.2">
      <c r="A71" s="2"/>
      <c r="B71" s="3"/>
      <c r="C71" s="3"/>
      <c r="D71" s="3"/>
      <c r="E71" s="2"/>
      <c r="F71" s="43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</row>
    <row r="72" spans="1:84" s="16" customFormat="1" ht="13.2">
      <c r="A72" s="4" t="s">
        <v>155</v>
      </c>
      <c r="B72" s="5" t="s">
        <v>156</v>
      </c>
      <c r="C72" s="5"/>
      <c r="D72" s="5">
        <v>1</v>
      </c>
      <c r="E72" s="4"/>
      <c r="F72" s="42">
        <v>3</v>
      </c>
      <c r="G72" s="42">
        <v>6.64</v>
      </c>
      <c r="H72" s="42">
        <v>1.92</v>
      </c>
      <c r="I72" s="42">
        <v>4.6900000000000004</v>
      </c>
      <c r="J72" s="42">
        <v>3.03</v>
      </c>
      <c r="K72" s="42">
        <v>2.0499999999999998</v>
      </c>
      <c r="L72" s="42">
        <v>7.0000000000000007E-2</v>
      </c>
      <c r="M72" s="42" t="s">
        <v>94</v>
      </c>
      <c r="N72" s="42">
        <v>25.7</v>
      </c>
      <c r="O72" s="42">
        <v>0.67</v>
      </c>
      <c r="P72" s="42">
        <v>4</v>
      </c>
      <c r="Q72" s="42">
        <v>37</v>
      </c>
      <c r="R72" s="42" t="s">
        <v>96</v>
      </c>
      <c r="S72" s="42">
        <v>1350</v>
      </c>
      <c r="T72" s="42">
        <v>10</v>
      </c>
      <c r="U72" s="42">
        <v>0.3</v>
      </c>
      <c r="V72" s="42">
        <v>0.3</v>
      </c>
      <c r="W72" s="42">
        <v>7040</v>
      </c>
      <c r="X72" s="42">
        <v>19.5</v>
      </c>
      <c r="Y72" s="42">
        <v>13</v>
      </c>
      <c r="Z72" s="42">
        <v>0.6</v>
      </c>
      <c r="AA72" s="42">
        <v>18</v>
      </c>
      <c r="AB72" s="42">
        <v>14.2</v>
      </c>
      <c r="AC72" s="42">
        <v>6.47</v>
      </c>
      <c r="AD72" s="42">
        <v>10.3</v>
      </c>
      <c r="AE72" s="42">
        <v>57.9</v>
      </c>
      <c r="AF72" s="42">
        <v>28.9</v>
      </c>
      <c r="AG72" s="42">
        <v>5</v>
      </c>
      <c r="AH72" s="42">
        <v>11</v>
      </c>
      <c r="AI72" s="42">
        <v>2.2799999999999998</v>
      </c>
      <c r="AJ72" s="42" t="s">
        <v>95</v>
      </c>
      <c r="AK72" s="42">
        <v>3550</v>
      </c>
      <c r="AL72" s="42">
        <v>50</v>
      </c>
      <c r="AM72" s="42">
        <v>1.75</v>
      </c>
      <c r="AN72" s="42">
        <v>4380</v>
      </c>
      <c r="AO72" s="42" t="s">
        <v>106</v>
      </c>
      <c r="AP72" s="42">
        <v>156</v>
      </c>
      <c r="AQ72" s="42">
        <v>1050</v>
      </c>
      <c r="AR72" s="42">
        <v>29</v>
      </c>
      <c r="AS72" s="42">
        <v>181</v>
      </c>
      <c r="AT72" s="42">
        <v>429</v>
      </c>
      <c r="AU72" s="42">
        <v>87.6</v>
      </c>
      <c r="AV72" s="42" t="s">
        <v>97</v>
      </c>
      <c r="AW72" s="42">
        <v>0.8</v>
      </c>
      <c r="AX72" s="42">
        <v>16</v>
      </c>
      <c r="AY72" s="42" t="s">
        <v>93</v>
      </c>
      <c r="AZ72" s="42">
        <v>68.8</v>
      </c>
      <c r="BA72" s="42">
        <v>3</v>
      </c>
      <c r="BB72" s="42">
        <v>592</v>
      </c>
      <c r="BC72" s="42">
        <v>6.3</v>
      </c>
      <c r="BD72" s="42">
        <v>3.04</v>
      </c>
      <c r="BE72" s="42" t="s">
        <v>98</v>
      </c>
      <c r="BF72" s="42">
        <v>420</v>
      </c>
      <c r="BG72" s="42" t="s">
        <v>98</v>
      </c>
      <c r="BH72" s="42">
        <v>1.1100000000000001</v>
      </c>
      <c r="BI72" s="42">
        <v>15.1</v>
      </c>
      <c r="BJ72" s="42">
        <v>112</v>
      </c>
      <c r="BK72" s="42">
        <v>2</v>
      </c>
      <c r="BL72" s="42">
        <v>58.9</v>
      </c>
      <c r="BM72" s="42">
        <v>9.6</v>
      </c>
      <c r="BN72" s="42">
        <v>282</v>
      </c>
      <c r="BO72" s="42">
        <v>457</v>
      </c>
      <c r="BP72" s="42">
        <v>0.54</v>
      </c>
      <c r="BQ72" s="42">
        <v>4.2000000000000003E-2</v>
      </c>
      <c r="BR72" s="42">
        <v>13.4</v>
      </c>
      <c r="BS72" s="42">
        <v>0.17</v>
      </c>
      <c r="BT72" s="42">
        <v>2.78</v>
      </c>
      <c r="BU72" s="42" t="s">
        <v>100</v>
      </c>
      <c r="BV72" s="42">
        <v>6.69</v>
      </c>
      <c r="BW72" s="42">
        <v>3.78</v>
      </c>
      <c r="BX72" s="42">
        <v>1.27</v>
      </c>
      <c r="BY72" s="42">
        <v>3.61</v>
      </c>
      <c r="BZ72" s="42">
        <v>0.53</v>
      </c>
      <c r="CA72" s="42">
        <v>5.76</v>
      </c>
      <c r="CB72" s="42">
        <v>0.14000000000000001</v>
      </c>
      <c r="CC72" s="42">
        <v>57.5</v>
      </c>
      <c r="CD72" s="42">
        <v>0.06</v>
      </c>
      <c r="CE72" s="42">
        <v>1.1000000000000001</v>
      </c>
      <c r="CF72" s="42">
        <v>0.02</v>
      </c>
    </row>
    <row r="73" spans="1:84" s="15" customFormat="1" ht="13.2">
      <c r="A73" s="4" t="s">
        <v>149</v>
      </c>
      <c r="B73" s="5" t="s">
        <v>150</v>
      </c>
      <c r="C73" s="5"/>
      <c r="D73" s="5">
        <v>1</v>
      </c>
      <c r="E73" s="4"/>
      <c r="F73" s="42">
        <v>4</v>
      </c>
      <c r="G73" s="42">
        <v>7.52</v>
      </c>
      <c r="H73" s="42">
        <v>1.52</v>
      </c>
      <c r="I73" s="42">
        <v>3.86</v>
      </c>
      <c r="J73" s="42">
        <v>3.6</v>
      </c>
      <c r="K73" s="42">
        <v>1.74</v>
      </c>
      <c r="L73" s="42">
        <v>0.05</v>
      </c>
      <c r="M73" s="42" t="s">
        <v>94</v>
      </c>
      <c r="N73" s="42">
        <v>27.8</v>
      </c>
      <c r="O73" s="42">
        <v>0.56999999999999995</v>
      </c>
      <c r="P73" s="42">
        <v>4</v>
      </c>
      <c r="Q73" s="42">
        <v>36</v>
      </c>
      <c r="R73" s="42">
        <v>12</v>
      </c>
      <c r="S73" s="42">
        <v>1460</v>
      </c>
      <c r="T73" s="42">
        <v>8</v>
      </c>
      <c r="U73" s="42">
        <v>0.2</v>
      </c>
      <c r="V73" s="42">
        <v>0.2</v>
      </c>
      <c r="W73" s="42">
        <v>5960</v>
      </c>
      <c r="X73" s="42">
        <v>14.5</v>
      </c>
      <c r="Y73" s="42">
        <v>12</v>
      </c>
      <c r="Z73" s="42">
        <v>0.5</v>
      </c>
      <c r="AA73" s="42">
        <v>11</v>
      </c>
      <c r="AB73" s="42">
        <v>11.7</v>
      </c>
      <c r="AC73" s="42">
        <v>5.44</v>
      </c>
      <c r="AD73" s="42">
        <v>8.66</v>
      </c>
      <c r="AE73" s="42">
        <v>50.5</v>
      </c>
      <c r="AF73" s="42">
        <v>42.3</v>
      </c>
      <c r="AG73" s="42">
        <v>4</v>
      </c>
      <c r="AH73" s="42">
        <v>10</v>
      </c>
      <c r="AI73" s="42">
        <v>1.95</v>
      </c>
      <c r="AJ73" s="42" t="s">
        <v>95</v>
      </c>
      <c r="AK73" s="42">
        <v>3030</v>
      </c>
      <c r="AL73" s="42">
        <v>41</v>
      </c>
      <c r="AM73" s="42">
        <v>1.5</v>
      </c>
      <c r="AN73" s="42">
        <v>3480</v>
      </c>
      <c r="AO73" s="42" t="s">
        <v>106</v>
      </c>
      <c r="AP73" s="42">
        <v>136</v>
      </c>
      <c r="AQ73" s="42">
        <v>869</v>
      </c>
      <c r="AR73" s="42">
        <v>21</v>
      </c>
      <c r="AS73" s="42">
        <v>134</v>
      </c>
      <c r="AT73" s="42">
        <v>362</v>
      </c>
      <c r="AU73" s="42">
        <v>96.8</v>
      </c>
      <c r="AV73" s="42" t="s">
        <v>97</v>
      </c>
      <c r="AW73" s="42">
        <v>0.6</v>
      </c>
      <c r="AX73" s="42">
        <v>13</v>
      </c>
      <c r="AY73" s="42" t="s">
        <v>93</v>
      </c>
      <c r="AZ73" s="42">
        <v>55.7</v>
      </c>
      <c r="BA73" s="42">
        <v>3</v>
      </c>
      <c r="BB73" s="42">
        <v>650</v>
      </c>
      <c r="BC73" s="42">
        <v>5.4</v>
      </c>
      <c r="BD73" s="42">
        <v>5.03</v>
      </c>
      <c r="BE73" s="42" t="s">
        <v>98</v>
      </c>
      <c r="BF73" s="42">
        <v>353</v>
      </c>
      <c r="BG73" s="42">
        <v>0.5</v>
      </c>
      <c r="BH73" s="42">
        <v>0.95</v>
      </c>
      <c r="BI73" s="42">
        <v>13.2</v>
      </c>
      <c r="BJ73" s="42">
        <v>93</v>
      </c>
      <c r="BK73" s="42">
        <v>2</v>
      </c>
      <c r="BL73" s="42">
        <v>47.2</v>
      </c>
      <c r="BM73" s="42">
        <v>8.3000000000000007</v>
      </c>
      <c r="BN73" s="42">
        <v>227</v>
      </c>
      <c r="BO73" s="42">
        <v>387</v>
      </c>
      <c r="BP73" s="42">
        <v>0.37</v>
      </c>
      <c r="BQ73" s="42">
        <v>2.1000000000000001E-2</v>
      </c>
      <c r="BR73" s="42">
        <v>14.4</v>
      </c>
      <c r="BS73" s="42">
        <v>0.19</v>
      </c>
      <c r="BT73" s="42">
        <v>2.12</v>
      </c>
      <c r="BU73" s="42" t="s">
        <v>100</v>
      </c>
      <c r="BV73" s="42">
        <v>5.44</v>
      </c>
      <c r="BW73" s="42">
        <v>4.3</v>
      </c>
      <c r="BX73" s="42">
        <v>1.4</v>
      </c>
      <c r="BY73" s="42">
        <v>2.88</v>
      </c>
      <c r="BZ73" s="42">
        <v>0.39</v>
      </c>
      <c r="CA73" s="42">
        <v>6.12</v>
      </c>
      <c r="CB73" s="42">
        <v>0.11</v>
      </c>
      <c r="CC73" s="42">
        <v>59.4</v>
      </c>
      <c r="CD73" s="42">
        <v>7.0000000000000007E-2</v>
      </c>
      <c r="CE73" s="42">
        <v>0.89</v>
      </c>
      <c r="CF73" s="42">
        <v>0.02</v>
      </c>
    </row>
    <row r="74" spans="1:84" s="15" customFormat="1" ht="13.2">
      <c r="A74" s="2"/>
      <c r="B74" s="3"/>
      <c r="C74" s="3"/>
      <c r="D74" s="3"/>
      <c r="E74" s="45" t="s">
        <v>190</v>
      </c>
      <c r="F74" s="34">
        <f>IF(ISNUMBER(F72+F73),AVERAGE(F72:F73),"")</f>
        <v>3.5</v>
      </c>
      <c r="G74" s="34">
        <f t="shared" ref="G74:BR74" si="22">IF(ISNUMBER(G72+G73),AVERAGE(G72:G73),"")</f>
        <v>7.08</v>
      </c>
      <c r="H74" s="34">
        <f t="shared" si="22"/>
        <v>1.72</v>
      </c>
      <c r="I74" s="34">
        <f t="shared" si="22"/>
        <v>4.2750000000000004</v>
      </c>
      <c r="J74" s="34">
        <f t="shared" si="22"/>
        <v>3.3149999999999999</v>
      </c>
      <c r="K74" s="34">
        <f t="shared" si="22"/>
        <v>1.895</v>
      </c>
      <c r="L74" s="34">
        <f t="shared" si="22"/>
        <v>6.0000000000000005E-2</v>
      </c>
      <c r="M74" s="34" t="str">
        <f t="shared" si="22"/>
        <v/>
      </c>
      <c r="N74" s="34">
        <f t="shared" si="22"/>
        <v>26.75</v>
      </c>
      <c r="O74" s="34">
        <f t="shared" si="22"/>
        <v>0.62</v>
      </c>
      <c r="P74" s="34">
        <f t="shared" si="22"/>
        <v>4</v>
      </c>
      <c r="Q74" s="34">
        <f t="shared" si="22"/>
        <v>36.5</v>
      </c>
      <c r="R74" s="34" t="str">
        <f t="shared" si="22"/>
        <v/>
      </c>
      <c r="S74" s="34">
        <f t="shared" si="22"/>
        <v>1405</v>
      </c>
      <c r="T74" s="34">
        <f t="shared" si="22"/>
        <v>9</v>
      </c>
      <c r="U74" s="34">
        <f t="shared" si="22"/>
        <v>0.25</v>
      </c>
      <c r="V74" s="34">
        <f t="shared" si="22"/>
        <v>0.25</v>
      </c>
      <c r="W74" s="34">
        <f t="shared" si="22"/>
        <v>6500</v>
      </c>
      <c r="X74" s="34">
        <f t="shared" si="22"/>
        <v>17</v>
      </c>
      <c r="Y74" s="34">
        <f t="shared" si="22"/>
        <v>12.5</v>
      </c>
      <c r="Z74" s="34">
        <f t="shared" si="22"/>
        <v>0.55000000000000004</v>
      </c>
      <c r="AA74" s="34">
        <f t="shared" si="22"/>
        <v>14.5</v>
      </c>
      <c r="AB74" s="34">
        <f t="shared" si="22"/>
        <v>12.95</v>
      </c>
      <c r="AC74" s="34">
        <f t="shared" si="22"/>
        <v>5.9550000000000001</v>
      </c>
      <c r="AD74" s="34">
        <f t="shared" si="22"/>
        <v>9.48</v>
      </c>
      <c r="AE74" s="34">
        <f t="shared" si="22"/>
        <v>54.2</v>
      </c>
      <c r="AF74" s="34">
        <f t="shared" si="22"/>
        <v>35.599999999999994</v>
      </c>
      <c r="AG74" s="34">
        <f t="shared" si="22"/>
        <v>4.5</v>
      </c>
      <c r="AH74" s="34">
        <f t="shared" si="22"/>
        <v>10.5</v>
      </c>
      <c r="AI74" s="34">
        <f t="shared" si="22"/>
        <v>2.1149999999999998</v>
      </c>
      <c r="AJ74" s="34" t="str">
        <f t="shared" si="22"/>
        <v/>
      </c>
      <c r="AK74" s="34">
        <f t="shared" si="22"/>
        <v>3290</v>
      </c>
      <c r="AL74" s="34">
        <f t="shared" si="22"/>
        <v>45.5</v>
      </c>
      <c r="AM74" s="34">
        <f t="shared" si="22"/>
        <v>1.625</v>
      </c>
      <c r="AN74" s="34">
        <f t="shared" si="22"/>
        <v>3930</v>
      </c>
      <c r="AO74" s="34" t="str">
        <f t="shared" si="22"/>
        <v/>
      </c>
      <c r="AP74" s="34">
        <f t="shared" si="22"/>
        <v>146</v>
      </c>
      <c r="AQ74" s="34">
        <f t="shared" si="22"/>
        <v>959.5</v>
      </c>
      <c r="AR74" s="34">
        <f t="shared" si="22"/>
        <v>25</v>
      </c>
      <c r="AS74" s="34">
        <f t="shared" si="22"/>
        <v>157.5</v>
      </c>
      <c r="AT74" s="34">
        <f t="shared" si="22"/>
        <v>395.5</v>
      </c>
      <c r="AU74" s="34">
        <f t="shared" si="22"/>
        <v>92.199999999999989</v>
      </c>
      <c r="AV74" s="34" t="str">
        <f t="shared" si="22"/>
        <v/>
      </c>
      <c r="AW74" s="34">
        <f t="shared" si="22"/>
        <v>0.7</v>
      </c>
      <c r="AX74" s="34">
        <f t="shared" si="22"/>
        <v>14.5</v>
      </c>
      <c r="AY74" s="34" t="str">
        <f t="shared" si="22"/>
        <v/>
      </c>
      <c r="AZ74" s="34">
        <f t="shared" si="22"/>
        <v>62.25</v>
      </c>
      <c r="BA74" s="34">
        <f t="shared" si="22"/>
        <v>3</v>
      </c>
      <c r="BB74" s="34">
        <f t="shared" si="22"/>
        <v>621</v>
      </c>
      <c r="BC74" s="34">
        <f t="shared" si="22"/>
        <v>5.85</v>
      </c>
      <c r="BD74" s="34">
        <f t="shared" si="22"/>
        <v>4.0350000000000001</v>
      </c>
      <c r="BE74" s="34" t="str">
        <f t="shared" si="22"/>
        <v/>
      </c>
      <c r="BF74" s="34">
        <f t="shared" si="22"/>
        <v>386.5</v>
      </c>
      <c r="BG74" s="34" t="str">
        <f t="shared" si="22"/>
        <v/>
      </c>
      <c r="BH74" s="34">
        <f t="shared" si="22"/>
        <v>1.03</v>
      </c>
      <c r="BI74" s="34">
        <f t="shared" si="22"/>
        <v>14.149999999999999</v>
      </c>
      <c r="BJ74" s="34">
        <f t="shared" si="22"/>
        <v>102.5</v>
      </c>
      <c r="BK74" s="34">
        <f t="shared" si="22"/>
        <v>2</v>
      </c>
      <c r="BL74" s="34">
        <f t="shared" si="22"/>
        <v>53.05</v>
      </c>
      <c r="BM74" s="34">
        <f t="shared" si="22"/>
        <v>8.9499999999999993</v>
      </c>
      <c r="BN74" s="34">
        <f t="shared" si="22"/>
        <v>254.5</v>
      </c>
      <c r="BO74" s="34">
        <f t="shared" si="22"/>
        <v>422</v>
      </c>
      <c r="BP74" s="34">
        <f t="shared" si="22"/>
        <v>0.45500000000000002</v>
      </c>
      <c r="BQ74" s="34">
        <f t="shared" si="22"/>
        <v>3.15E-2</v>
      </c>
      <c r="BR74" s="34">
        <f t="shared" si="22"/>
        <v>13.9</v>
      </c>
      <c r="BS74" s="34">
        <f t="shared" ref="BS74:CF74" si="23">IF(ISNUMBER(BS72+BS73),AVERAGE(BS72:BS73),"")</f>
        <v>0.18</v>
      </c>
      <c r="BT74" s="34">
        <f t="shared" si="23"/>
        <v>2.4500000000000002</v>
      </c>
      <c r="BU74" s="34" t="str">
        <f t="shared" si="23"/>
        <v/>
      </c>
      <c r="BV74" s="34">
        <f t="shared" si="23"/>
        <v>6.0650000000000004</v>
      </c>
      <c r="BW74" s="34">
        <f t="shared" si="23"/>
        <v>4.04</v>
      </c>
      <c r="BX74" s="34">
        <f t="shared" si="23"/>
        <v>1.335</v>
      </c>
      <c r="BY74" s="34">
        <f t="shared" si="23"/>
        <v>3.2450000000000001</v>
      </c>
      <c r="BZ74" s="34">
        <f t="shared" si="23"/>
        <v>0.46</v>
      </c>
      <c r="CA74" s="34">
        <f t="shared" si="23"/>
        <v>5.9399999999999995</v>
      </c>
      <c r="CB74" s="34">
        <f t="shared" si="23"/>
        <v>0.125</v>
      </c>
      <c r="CC74" s="34">
        <f t="shared" si="23"/>
        <v>58.45</v>
      </c>
      <c r="CD74" s="34">
        <f t="shared" si="23"/>
        <v>6.5000000000000002E-2</v>
      </c>
      <c r="CE74" s="34">
        <f t="shared" si="23"/>
        <v>0.99500000000000011</v>
      </c>
      <c r="CF74" s="34">
        <f t="shared" si="23"/>
        <v>0.02</v>
      </c>
    </row>
    <row r="75" spans="1:84" s="15" customFormat="1" ht="13.2">
      <c r="A75" s="2"/>
      <c r="B75" s="3"/>
      <c r="C75" s="3"/>
      <c r="D75" s="3"/>
      <c r="E75" s="45" t="s">
        <v>191</v>
      </c>
      <c r="F75" s="34">
        <f>IF(ISNUMBER(F72+F73),_xlfn.STDEV.P(F72:F73),"")</f>
        <v>0.5</v>
      </c>
      <c r="G75" s="34">
        <f t="shared" ref="G75:BR75" si="24">IF(ISNUMBER(G72+G73),_xlfn.STDEV.P(G72:G73),"")</f>
        <v>0.43999999999999995</v>
      </c>
      <c r="H75" s="34">
        <f t="shared" si="24"/>
        <v>0.2000000000000012</v>
      </c>
      <c r="I75" s="34">
        <f t="shared" si="24"/>
        <v>0.41500000000000026</v>
      </c>
      <c r="J75" s="34">
        <f t="shared" si="24"/>
        <v>0.28500000000000014</v>
      </c>
      <c r="K75" s="34">
        <f t="shared" si="24"/>
        <v>0.15499999999999992</v>
      </c>
      <c r="L75" s="34">
        <f t="shared" si="24"/>
        <v>9.9999999999999915E-3</v>
      </c>
      <c r="M75" s="34" t="str">
        <f t="shared" si="24"/>
        <v/>
      </c>
      <c r="N75" s="34">
        <f t="shared" si="24"/>
        <v>1.0500000000000007</v>
      </c>
      <c r="O75" s="34">
        <f t="shared" si="24"/>
        <v>5.0000000000000044E-2</v>
      </c>
      <c r="P75" s="34">
        <f t="shared" si="24"/>
        <v>0</v>
      </c>
      <c r="Q75" s="34">
        <f t="shared" si="24"/>
        <v>0.5</v>
      </c>
      <c r="R75" s="34" t="str">
        <f t="shared" si="24"/>
        <v/>
      </c>
      <c r="S75" s="34">
        <f t="shared" si="24"/>
        <v>55</v>
      </c>
      <c r="T75" s="34">
        <f t="shared" si="24"/>
        <v>1</v>
      </c>
      <c r="U75" s="34">
        <f t="shared" si="24"/>
        <v>5.0000000000000024E-2</v>
      </c>
      <c r="V75" s="34">
        <f t="shared" si="24"/>
        <v>5.0000000000000024E-2</v>
      </c>
      <c r="W75" s="34">
        <f t="shared" si="24"/>
        <v>540</v>
      </c>
      <c r="X75" s="34">
        <f t="shared" si="24"/>
        <v>2.5</v>
      </c>
      <c r="Y75" s="34">
        <f t="shared" si="24"/>
        <v>0.5</v>
      </c>
      <c r="Z75" s="34">
        <f t="shared" si="24"/>
        <v>4.9999999999999989E-2</v>
      </c>
      <c r="AA75" s="34">
        <f t="shared" si="24"/>
        <v>3.5</v>
      </c>
      <c r="AB75" s="34">
        <f t="shared" si="24"/>
        <v>1.25</v>
      </c>
      <c r="AC75" s="34">
        <f t="shared" si="24"/>
        <v>0.51499999999999968</v>
      </c>
      <c r="AD75" s="34">
        <f t="shared" si="24"/>
        <v>0.82000000000000028</v>
      </c>
      <c r="AE75" s="34">
        <f t="shared" si="24"/>
        <v>3.6999999999999993</v>
      </c>
      <c r="AF75" s="34">
        <f t="shared" si="24"/>
        <v>6.7000000000000073</v>
      </c>
      <c r="AG75" s="34">
        <f t="shared" si="24"/>
        <v>0.5</v>
      </c>
      <c r="AH75" s="34">
        <f t="shared" si="24"/>
        <v>0.5</v>
      </c>
      <c r="AI75" s="34">
        <f t="shared" si="24"/>
        <v>0.16499999999999992</v>
      </c>
      <c r="AJ75" s="34" t="str">
        <f t="shared" si="24"/>
        <v/>
      </c>
      <c r="AK75" s="34">
        <f t="shared" si="24"/>
        <v>260</v>
      </c>
      <c r="AL75" s="34">
        <f t="shared" si="24"/>
        <v>4.5</v>
      </c>
      <c r="AM75" s="34">
        <f t="shared" si="24"/>
        <v>0.125</v>
      </c>
      <c r="AN75" s="34">
        <f t="shared" si="24"/>
        <v>450</v>
      </c>
      <c r="AO75" s="34" t="str">
        <f t="shared" si="24"/>
        <v/>
      </c>
      <c r="AP75" s="34">
        <f t="shared" si="24"/>
        <v>10</v>
      </c>
      <c r="AQ75" s="34">
        <f t="shared" si="24"/>
        <v>90.5</v>
      </c>
      <c r="AR75" s="34">
        <f t="shared" si="24"/>
        <v>4</v>
      </c>
      <c r="AS75" s="34">
        <f t="shared" si="24"/>
        <v>23.5</v>
      </c>
      <c r="AT75" s="34">
        <f t="shared" si="24"/>
        <v>33.5</v>
      </c>
      <c r="AU75" s="34">
        <f t="shared" si="24"/>
        <v>4.6000000000000014</v>
      </c>
      <c r="AV75" s="34" t="str">
        <f t="shared" si="24"/>
        <v/>
      </c>
      <c r="AW75" s="34">
        <f t="shared" si="24"/>
        <v>0.10000000000000032</v>
      </c>
      <c r="AX75" s="34">
        <f t="shared" si="24"/>
        <v>1.5</v>
      </c>
      <c r="AY75" s="34" t="str">
        <f t="shared" si="24"/>
        <v/>
      </c>
      <c r="AZ75" s="34">
        <f t="shared" si="24"/>
        <v>6.5500000000000114</v>
      </c>
      <c r="BA75" s="34">
        <f t="shared" si="24"/>
        <v>0</v>
      </c>
      <c r="BB75" s="34">
        <f t="shared" si="24"/>
        <v>29</v>
      </c>
      <c r="BC75" s="34">
        <f t="shared" si="24"/>
        <v>0.44999999999999973</v>
      </c>
      <c r="BD75" s="34">
        <f t="shared" si="24"/>
        <v>0.99499999999999966</v>
      </c>
      <c r="BE75" s="34" t="str">
        <f t="shared" si="24"/>
        <v/>
      </c>
      <c r="BF75" s="34">
        <f t="shared" si="24"/>
        <v>33.5</v>
      </c>
      <c r="BG75" s="34" t="str">
        <f t="shared" si="24"/>
        <v/>
      </c>
      <c r="BH75" s="34">
        <f t="shared" si="24"/>
        <v>8.0000000000000071E-2</v>
      </c>
      <c r="BI75" s="34">
        <f t="shared" si="24"/>
        <v>0.95000000000000018</v>
      </c>
      <c r="BJ75" s="34">
        <f t="shared" si="24"/>
        <v>9.5</v>
      </c>
      <c r="BK75" s="34">
        <f t="shared" si="24"/>
        <v>0</v>
      </c>
      <c r="BL75" s="34">
        <f t="shared" si="24"/>
        <v>5.8500000000000263</v>
      </c>
      <c r="BM75" s="34">
        <f t="shared" si="24"/>
        <v>0.64999999999999947</v>
      </c>
      <c r="BN75" s="34">
        <f t="shared" si="24"/>
        <v>27.5</v>
      </c>
      <c r="BO75" s="34">
        <f t="shared" si="24"/>
        <v>35</v>
      </c>
      <c r="BP75" s="34">
        <f t="shared" si="24"/>
        <v>8.4999999999999895E-2</v>
      </c>
      <c r="BQ75" s="34">
        <f t="shared" si="24"/>
        <v>1.0500000000000006E-2</v>
      </c>
      <c r="BR75" s="34">
        <f t="shared" si="24"/>
        <v>0.5</v>
      </c>
      <c r="BS75" s="34">
        <f t="shared" ref="BS75:CF75" si="25">IF(ISNUMBER(BS72+BS73),_xlfn.STDEV.P(BS72:BS73),"")</f>
        <v>9.999999999999995E-3</v>
      </c>
      <c r="BT75" s="34">
        <f t="shared" si="25"/>
        <v>0.32999999999999763</v>
      </c>
      <c r="BU75" s="34" t="str">
        <f t="shared" si="25"/>
        <v/>
      </c>
      <c r="BV75" s="34">
        <f t="shared" si="25"/>
        <v>0.625</v>
      </c>
      <c r="BW75" s="34">
        <f t="shared" si="25"/>
        <v>0.26</v>
      </c>
      <c r="BX75" s="34">
        <f t="shared" si="25"/>
        <v>6.4999999999999947E-2</v>
      </c>
      <c r="BY75" s="34">
        <f t="shared" si="25"/>
        <v>0.36499999999999927</v>
      </c>
      <c r="BZ75" s="34">
        <f t="shared" si="25"/>
        <v>7.0000000000000104E-2</v>
      </c>
      <c r="CA75" s="34">
        <f t="shared" si="25"/>
        <v>0.18000000000000016</v>
      </c>
      <c r="CB75" s="34">
        <f t="shared" si="25"/>
        <v>1.5000000000000098E-2</v>
      </c>
      <c r="CC75" s="34">
        <f t="shared" si="25"/>
        <v>0.94999999999999929</v>
      </c>
      <c r="CD75" s="34">
        <f t="shared" si="25"/>
        <v>5.0000000000000044E-3</v>
      </c>
      <c r="CE75" s="34">
        <f t="shared" si="25"/>
        <v>0.10499999999999977</v>
      </c>
      <c r="CF75" s="34">
        <f t="shared" si="25"/>
        <v>0</v>
      </c>
    </row>
    <row r="76" spans="1:84" s="15" customFormat="1" ht="13.2">
      <c r="A76" s="2"/>
      <c r="B76" s="3"/>
      <c r="C76" s="3"/>
      <c r="D76" s="3"/>
      <c r="E76" s="45" t="s">
        <v>192</v>
      </c>
      <c r="F76" s="35">
        <f>IF(ISNUMBER(F74+F75),F75/F74,"")</f>
        <v>0.14285714285714285</v>
      </c>
      <c r="G76" s="35">
        <f t="shared" ref="G76:BR76" si="26">IF(ISNUMBER(G74+G75),G75/G74,"")</f>
        <v>6.2146892655367221E-2</v>
      </c>
      <c r="H76" s="35">
        <f t="shared" si="26"/>
        <v>0.11627906976744257</v>
      </c>
      <c r="I76" s="35">
        <f t="shared" si="26"/>
        <v>9.7076023391812913E-2</v>
      </c>
      <c r="J76" s="35">
        <f t="shared" si="26"/>
        <v>8.5972850678733073E-2</v>
      </c>
      <c r="K76" s="35">
        <f t="shared" si="26"/>
        <v>8.179419525065959E-2</v>
      </c>
      <c r="L76" s="35">
        <f t="shared" si="26"/>
        <v>0.16666666666666652</v>
      </c>
      <c r="M76" s="35" t="str">
        <f t="shared" si="26"/>
        <v/>
      </c>
      <c r="N76" s="35">
        <f t="shared" si="26"/>
        <v>3.9252336448598157E-2</v>
      </c>
      <c r="O76" s="35">
        <f t="shared" si="26"/>
        <v>8.0645161290322648E-2</v>
      </c>
      <c r="P76" s="35">
        <f t="shared" si="26"/>
        <v>0</v>
      </c>
      <c r="Q76" s="35">
        <f t="shared" si="26"/>
        <v>1.3698630136986301E-2</v>
      </c>
      <c r="R76" s="35" t="str">
        <f t="shared" si="26"/>
        <v/>
      </c>
      <c r="S76" s="35">
        <f t="shared" si="26"/>
        <v>3.9145907473309607E-2</v>
      </c>
      <c r="T76" s="35">
        <f t="shared" si="26"/>
        <v>0.1111111111111111</v>
      </c>
      <c r="U76" s="35">
        <f t="shared" si="26"/>
        <v>0.20000000000000009</v>
      </c>
      <c r="V76" s="35">
        <f t="shared" si="26"/>
        <v>0.20000000000000009</v>
      </c>
      <c r="W76" s="35">
        <f t="shared" si="26"/>
        <v>8.3076923076923076E-2</v>
      </c>
      <c r="X76" s="35">
        <f t="shared" si="26"/>
        <v>0.14705882352941177</v>
      </c>
      <c r="Y76" s="35">
        <f t="shared" si="26"/>
        <v>0.04</v>
      </c>
      <c r="Z76" s="35">
        <f t="shared" si="26"/>
        <v>9.0909090909090884E-2</v>
      </c>
      <c r="AA76" s="35">
        <f t="shared" si="26"/>
        <v>0.2413793103448276</v>
      </c>
      <c r="AB76" s="35">
        <f t="shared" si="26"/>
        <v>9.6525096525096526E-2</v>
      </c>
      <c r="AC76" s="35">
        <f t="shared" si="26"/>
        <v>8.6481947942905063E-2</v>
      </c>
      <c r="AD76" s="35">
        <f t="shared" si="26"/>
        <v>8.6497890295358676E-2</v>
      </c>
      <c r="AE76" s="35">
        <f t="shared" si="26"/>
        <v>6.8265682656826546E-2</v>
      </c>
      <c r="AF76" s="35">
        <f t="shared" si="26"/>
        <v>0.18820224719101147</v>
      </c>
      <c r="AG76" s="35">
        <f t="shared" si="26"/>
        <v>0.1111111111111111</v>
      </c>
      <c r="AH76" s="35">
        <f t="shared" si="26"/>
        <v>4.7619047619047616E-2</v>
      </c>
      <c r="AI76" s="35">
        <f t="shared" si="26"/>
        <v>7.8014184397163094E-2</v>
      </c>
      <c r="AJ76" s="35" t="str">
        <f t="shared" si="26"/>
        <v/>
      </c>
      <c r="AK76" s="35">
        <f t="shared" si="26"/>
        <v>7.9027355623100301E-2</v>
      </c>
      <c r="AL76" s="35">
        <f t="shared" si="26"/>
        <v>9.8901098901098897E-2</v>
      </c>
      <c r="AM76" s="35">
        <f t="shared" si="26"/>
        <v>7.6923076923076927E-2</v>
      </c>
      <c r="AN76" s="35">
        <f t="shared" si="26"/>
        <v>0.11450381679389313</v>
      </c>
      <c r="AO76" s="35" t="str">
        <f t="shared" si="26"/>
        <v/>
      </c>
      <c r="AP76" s="35">
        <f t="shared" si="26"/>
        <v>6.8493150684931503E-2</v>
      </c>
      <c r="AQ76" s="35">
        <f t="shared" si="26"/>
        <v>9.4319958311620641E-2</v>
      </c>
      <c r="AR76" s="35">
        <f t="shared" si="26"/>
        <v>0.16</v>
      </c>
      <c r="AS76" s="35">
        <f t="shared" si="26"/>
        <v>0.1492063492063492</v>
      </c>
      <c r="AT76" s="35">
        <f t="shared" si="26"/>
        <v>8.4702907711757272E-2</v>
      </c>
      <c r="AU76" s="35">
        <f t="shared" si="26"/>
        <v>4.9891540130151867E-2</v>
      </c>
      <c r="AV76" s="35" t="str">
        <f t="shared" si="26"/>
        <v/>
      </c>
      <c r="AW76" s="35">
        <f t="shared" si="26"/>
        <v>0.14285714285714332</v>
      </c>
      <c r="AX76" s="35">
        <f t="shared" si="26"/>
        <v>0.10344827586206896</v>
      </c>
      <c r="AY76" s="35" t="str">
        <f t="shared" si="26"/>
        <v/>
      </c>
      <c r="AZ76" s="35">
        <f t="shared" si="26"/>
        <v>0.10522088353413672</v>
      </c>
      <c r="BA76" s="35">
        <f t="shared" si="26"/>
        <v>0</v>
      </c>
      <c r="BB76" s="35">
        <f t="shared" si="26"/>
        <v>4.6698872785829307E-2</v>
      </c>
      <c r="BC76" s="35">
        <f t="shared" si="26"/>
        <v>7.6923076923076886E-2</v>
      </c>
      <c r="BD76" s="35">
        <f t="shared" si="26"/>
        <v>0.2465923172242874</v>
      </c>
      <c r="BE76" s="35" t="str">
        <f t="shared" si="26"/>
        <v/>
      </c>
      <c r="BF76" s="35">
        <f t="shared" si="26"/>
        <v>8.6675291073738683E-2</v>
      </c>
      <c r="BG76" s="35" t="str">
        <f t="shared" si="26"/>
        <v/>
      </c>
      <c r="BH76" s="35">
        <f t="shared" si="26"/>
        <v>7.7669902912621422E-2</v>
      </c>
      <c r="BI76" s="35">
        <f t="shared" si="26"/>
        <v>6.7137809187279171E-2</v>
      </c>
      <c r="BJ76" s="35">
        <f t="shared" si="26"/>
        <v>9.2682926829268292E-2</v>
      </c>
      <c r="BK76" s="35">
        <f t="shared" si="26"/>
        <v>0</v>
      </c>
      <c r="BL76" s="35">
        <f t="shared" si="26"/>
        <v>0.11027332704995338</v>
      </c>
      <c r="BM76" s="35">
        <f t="shared" si="26"/>
        <v>7.2625698324022298E-2</v>
      </c>
      <c r="BN76" s="35">
        <f t="shared" si="26"/>
        <v>0.10805500982318271</v>
      </c>
      <c r="BO76" s="35">
        <f t="shared" si="26"/>
        <v>8.2938388625592413E-2</v>
      </c>
      <c r="BP76" s="35">
        <f t="shared" si="26"/>
        <v>0.18681318681318657</v>
      </c>
      <c r="BQ76" s="35">
        <f t="shared" si="26"/>
        <v>0.33333333333333354</v>
      </c>
      <c r="BR76" s="35">
        <f t="shared" si="26"/>
        <v>3.5971223021582732E-2</v>
      </c>
      <c r="BS76" s="35">
        <f t="shared" ref="BS76:CF76" si="27">IF(ISNUMBER(BS74+BS75),BS75/BS74,"")</f>
        <v>5.5555555555555532E-2</v>
      </c>
      <c r="BT76" s="35">
        <f t="shared" si="27"/>
        <v>0.13469387755101944</v>
      </c>
      <c r="BU76" s="35" t="str">
        <f t="shared" si="27"/>
        <v/>
      </c>
      <c r="BV76" s="35">
        <f t="shared" si="27"/>
        <v>0.1030502885408079</v>
      </c>
      <c r="BW76" s="35">
        <f t="shared" si="27"/>
        <v>6.4356435643564358E-2</v>
      </c>
      <c r="BX76" s="35">
        <f t="shared" si="27"/>
        <v>4.8689138576778986E-2</v>
      </c>
      <c r="BY76" s="35">
        <f t="shared" si="27"/>
        <v>0.11248073959938344</v>
      </c>
      <c r="BZ76" s="35">
        <f t="shared" si="27"/>
        <v>0.15217391304347849</v>
      </c>
      <c r="CA76" s="35">
        <f t="shared" si="27"/>
        <v>3.0303030303030332E-2</v>
      </c>
      <c r="CB76" s="35">
        <f t="shared" si="27"/>
        <v>0.12000000000000079</v>
      </c>
      <c r="CC76" s="35">
        <f t="shared" si="27"/>
        <v>1.6253207869974324E-2</v>
      </c>
      <c r="CD76" s="35">
        <f t="shared" si="27"/>
        <v>7.6923076923076983E-2</v>
      </c>
      <c r="CE76" s="35">
        <f t="shared" si="27"/>
        <v>0.10552763819095454</v>
      </c>
      <c r="CF76" s="35">
        <f t="shared" si="27"/>
        <v>0</v>
      </c>
    </row>
    <row r="77" spans="1:84" s="15" customFormat="1" ht="13.2">
      <c r="A77" s="2"/>
      <c r="B77" s="3"/>
      <c r="C77" s="3"/>
      <c r="D77" s="3"/>
      <c r="E77" s="2"/>
      <c r="F77" s="43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</row>
    <row r="78" spans="1:84" s="15" customFormat="1" ht="13.2">
      <c r="A78" s="4" t="s">
        <v>157</v>
      </c>
      <c r="B78" s="5" t="s">
        <v>147</v>
      </c>
      <c r="C78" s="5"/>
      <c r="D78" s="5">
        <v>1</v>
      </c>
      <c r="E78" s="4"/>
      <c r="F78" s="42">
        <v>3</v>
      </c>
      <c r="G78" s="42">
        <v>9.84</v>
      </c>
      <c r="H78" s="42">
        <v>0.84</v>
      </c>
      <c r="I78" s="42">
        <v>3.81</v>
      </c>
      <c r="J78" s="42">
        <v>4.66</v>
      </c>
      <c r="K78" s="42">
        <v>0.15</v>
      </c>
      <c r="L78" s="42">
        <v>0.05</v>
      </c>
      <c r="M78" s="42" t="s">
        <v>94</v>
      </c>
      <c r="N78" s="42">
        <v>27.6</v>
      </c>
      <c r="O78" s="42">
        <v>0.09</v>
      </c>
      <c r="P78" s="42">
        <v>4</v>
      </c>
      <c r="Q78" s="42" t="s">
        <v>93</v>
      </c>
      <c r="R78" s="42">
        <v>11</v>
      </c>
      <c r="S78" s="42">
        <v>71.900000000000006</v>
      </c>
      <c r="T78" s="42">
        <v>14</v>
      </c>
      <c r="U78" s="42">
        <v>0.1</v>
      </c>
      <c r="V78" s="42">
        <v>0.5</v>
      </c>
      <c r="W78" s="42">
        <v>195</v>
      </c>
      <c r="X78" s="42">
        <v>10.7</v>
      </c>
      <c r="Y78" s="42" t="s">
        <v>96</v>
      </c>
      <c r="Z78" s="42">
        <v>3.3</v>
      </c>
      <c r="AA78" s="42" t="s">
        <v>93</v>
      </c>
      <c r="AB78" s="42">
        <v>7.63</v>
      </c>
      <c r="AC78" s="42">
        <v>4.84</v>
      </c>
      <c r="AD78" s="42">
        <v>1.04</v>
      </c>
      <c r="AE78" s="42">
        <v>36.200000000000003</v>
      </c>
      <c r="AF78" s="42">
        <v>6.36</v>
      </c>
      <c r="AG78" s="42">
        <v>2</v>
      </c>
      <c r="AH78" s="42">
        <v>33</v>
      </c>
      <c r="AI78" s="42">
        <v>1.5</v>
      </c>
      <c r="AJ78" s="42" t="s">
        <v>95</v>
      </c>
      <c r="AK78" s="42">
        <v>109</v>
      </c>
      <c r="AL78" s="42">
        <v>64</v>
      </c>
      <c r="AM78" s="42">
        <v>1.03</v>
      </c>
      <c r="AN78" s="42">
        <v>2160</v>
      </c>
      <c r="AO78" s="42">
        <v>9</v>
      </c>
      <c r="AP78" s="42">
        <v>168</v>
      </c>
      <c r="AQ78" s="42">
        <v>61.2</v>
      </c>
      <c r="AR78" s="42">
        <v>8</v>
      </c>
      <c r="AS78" s="42">
        <v>26</v>
      </c>
      <c r="AT78" s="42">
        <v>20</v>
      </c>
      <c r="AU78" s="42">
        <v>169</v>
      </c>
      <c r="AV78" s="42" t="s">
        <v>97</v>
      </c>
      <c r="AW78" s="42">
        <v>0.5</v>
      </c>
      <c r="AX78" s="42" t="s">
        <v>93</v>
      </c>
      <c r="AY78" s="42" t="s">
        <v>93</v>
      </c>
      <c r="AZ78" s="42">
        <v>9</v>
      </c>
      <c r="BA78" s="42">
        <v>10</v>
      </c>
      <c r="BB78" s="42">
        <v>38.5</v>
      </c>
      <c r="BC78" s="42">
        <v>13.7</v>
      </c>
      <c r="BD78" s="42">
        <v>0.97</v>
      </c>
      <c r="BE78" s="42" t="s">
        <v>98</v>
      </c>
      <c r="BF78" s="42">
        <v>26.8</v>
      </c>
      <c r="BG78" s="42" t="s">
        <v>98</v>
      </c>
      <c r="BH78" s="42">
        <v>0.8</v>
      </c>
      <c r="BI78" s="42">
        <v>9.0299999999999994</v>
      </c>
      <c r="BJ78" s="42" t="s">
        <v>93</v>
      </c>
      <c r="BK78" s="42">
        <v>28</v>
      </c>
      <c r="BL78" s="42">
        <v>42.2</v>
      </c>
      <c r="BM78" s="42">
        <v>5.8</v>
      </c>
      <c r="BN78" s="42">
        <v>172</v>
      </c>
      <c r="BO78" s="42">
        <v>1520</v>
      </c>
      <c r="BP78" s="42">
        <v>0.12</v>
      </c>
      <c r="BQ78" s="42">
        <v>2.4E-2</v>
      </c>
      <c r="BR78" s="42">
        <v>19.100000000000001</v>
      </c>
      <c r="BS78" s="42">
        <v>0.03</v>
      </c>
      <c r="BT78" s="42">
        <v>1.18</v>
      </c>
      <c r="BU78" s="42" t="s">
        <v>100</v>
      </c>
      <c r="BV78" s="42">
        <v>5.25</v>
      </c>
      <c r="BW78" s="42">
        <v>5.53</v>
      </c>
      <c r="BX78" s="42">
        <v>2.72</v>
      </c>
      <c r="BY78" s="42">
        <v>0.25</v>
      </c>
      <c r="BZ78" s="42">
        <v>0.26</v>
      </c>
      <c r="CA78" s="42">
        <v>7.69</v>
      </c>
      <c r="CB78" s="42">
        <v>0.1</v>
      </c>
      <c r="CC78" s="42">
        <v>58.3</v>
      </c>
      <c r="CD78" s="42" t="s">
        <v>100</v>
      </c>
      <c r="CE78" s="42">
        <v>0.15</v>
      </c>
      <c r="CF78" s="42" t="s">
        <v>100</v>
      </c>
    </row>
    <row r="79" spans="1:84" s="15" customFormat="1" ht="13.2">
      <c r="A79" s="4" t="s">
        <v>146</v>
      </c>
      <c r="B79" s="5" t="s">
        <v>147</v>
      </c>
      <c r="C79" s="5" t="s">
        <v>148</v>
      </c>
      <c r="D79" s="5">
        <v>1</v>
      </c>
      <c r="E79" s="4"/>
      <c r="F79" s="42">
        <v>16</v>
      </c>
      <c r="G79" s="42">
        <v>9.6300000000000008</v>
      </c>
      <c r="H79" s="42">
        <v>0.84</v>
      </c>
      <c r="I79" s="42">
        <v>3.62</v>
      </c>
      <c r="J79" s="42">
        <v>4.3600000000000003</v>
      </c>
      <c r="K79" s="42">
        <v>0.15</v>
      </c>
      <c r="L79" s="42">
        <v>0.04</v>
      </c>
      <c r="M79" s="42" t="s">
        <v>94</v>
      </c>
      <c r="N79" s="42">
        <v>27.1</v>
      </c>
      <c r="O79" s="42">
        <v>0.09</v>
      </c>
      <c r="P79" s="42">
        <v>6</v>
      </c>
      <c r="Q79" s="42" t="s">
        <v>93</v>
      </c>
      <c r="R79" s="42">
        <v>13</v>
      </c>
      <c r="S79" s="42">
        <v>68.099999999999994</v>
      </c>
      <c r="T79" s="42">
        <v>13</v>
      </c>
      <c r="U79" s="42" t="s">
        <v>94</v>
      </c>
      <c r="V79" s="42">
        <v>0.4</v>
      </c>
      <c r="W79" s="42">
        <v>192</v>
      </c>
      <c r="X79" s="42">
        <v>9.5</v>
      </c>
      <c r="Y79" s="42" t="s">
        <v>96</v>
      </c>
      <c r="Z79" s="42">
        <v>3.1</v>
      </c>
      <c r="AA79" s="42" t="s">
        <v>93</v>
      </c>
      <c r="AB79" s="42">
        <v>6.47</v>
      </c>
      <c r="AC79" s="42">
        <v>4.34</v>
      </c>
      <c r="AD79" s="42">
        <v>0.94</v>
      </c>
      <c r="AE79" s="42">
        <v>33.799999999999997</v>
      </c>
      <c r="AF79" s="42">
        <v>6.56</v>
      </c>
      <c r="AG79" s="42">
        <v>2</v>
      </c>
      <c r="AH79" s="42">
        <v>29</v>
      </c>
      <c r="AI79" s="42">
        <v>1.38</v>
      </c>
      <c r="AJ79" s="42" t="s">
        <v>95</v>
      </c>
      <c r="AK79" s="42">
        <v>109</v>
      </c>
      <c r="AL79" s="42">
        <v>59</v>
      </c>
      <c r="AM79" s="42">
        <v>0.9</v>
      </c>
      <c r="AN79" s="42">
        <v>2010</v>
      </c>
      <c r="AO79" s="42">
        <v>8</v>
      </c>
      <c r="AP79" s="42">
        <v>165</v>
      </c>
      <c r="AQ79" s="42">
        <v>54.7</v>
      </c>
      <c r="AR79" s="42" t="s">
        <v>93</v>
      </c>
      <c r="AS79" s="42">
        <v>26</v>
      </c>
      <c r="AT79" s="42">
        <v>18.7</v>
      </c>
      <c r="AU79" s="42">
        <v>159</v>
      </c>
      <c r="AV79" s="42" t="s">
        <v>97</v>
      </c>
      <c r="AW79" s="42">
        <v>0.6</v>
      </c>
      <c r="AX79" s="42" t="s">
        <v>93</v>
      </c>
      <c r="AY79" s="42" t="s">
        <v>93</v>
      </c>
      <c r="AZ79" s="42">
        <v>8.6</v>
      </c>
      <c r="BA79" s="42">
        <v>9</v>
      </c>
      <c r="BB79" s="42">
        <v>37</v>
      </c>
      <c r="BC79" s="42">
        <v>12.1</v>
      </c>
      <c r="BD79" s="42">
        <v>1.1200000000000001</v>
      </c>
      <c r="BE79" s="42" t="s">
        <v>98</v>
      </c>
      <c r="BF79" s="42">
        <v>25.6</v>
      </c>
      <c r="BG79" s="42" t="s">
        <v>98</v>
      </c>
      <c r="BH79" s="42">
        <v>0.76</v>
      </c>
      <c r="BI79" s="42">
        <v>8.09</v>
      </c>
      <c r="BJ79" s="42" t="s">
        <v>93</v>
      </c>
      <c r="BK79" s="42">
        <v>27</v>
      </c>
      <c r="BL79" s="42">
        <v>42.3</v>
      </c>
      <c r="BM79" s="42">
        <v>5.3</v>
      </c>
      <c r="BN79" s="42">
        <v>169</v>
      </c>
      <c r="BO79" s="42">
        <v>1370</v>
      </c>
      <c r="BP79" s="42">
        <v>0.03</v>
      </c>
      <c r="BQ79" s="42" t="s">
        <v>137</v>
      </c>
      <c r="BR79" s="42">
        <v>18.399999999999999</v>
      </c>
      <c r="BS79" s="42">
        <v>0.02</v>
      </c>
      <c r="BT79" s="42">
        <v>1.19</v>
      </c>
      <c r="BU79" s="42" t="s">
        <v>100</v>
      </c>
      <c r="BV79" s="42">
        <v>5.36</v>
      </c>
      <c r="BW79" s="42">
        <v>5.38</v>
      </c>
      <c r="BX79" s="42">
        <v>2.61</v>
      </c>
      <c r="BY79" s="42">
        <v>0.26</v>
      </c>
      <c r="BZ79" s="42">
        <v>0.25</v>
      </c>
      <c r="CA79" s="42">
        <v>7.73</v>
      </c>
      <c r="CB79" s="42">
        <v>0.11</v>
      </c>
      <c r="CC79" s="42">
        <v>57.9</v>
      </c>
      <c r="CD79" s="42" t="s">
        <v>100</v>
      </c>
      <c r="CE79" s="42">
        <v>0.15</v>
      </c>
      <c r="CF79" s="42" t="s">
        <v>100</v>
      </c>
    </row>
    <row r="80" spans="1:84" s="15" customFormat="1" ht="13.2">
      <c r="A80" s="2" t="s">
        <v>117</v>
      </c>
      <c r="B80" s="3" t="s">
        <v>118</v>
      </c>
      <c r="C80" s="3" t="s">
        <v>119</v>
      </c>
      <c r="D80" s="3">
        <v>1</v>
      </c>
      <c r="E80" s="2"/>
      <c r="F80" s="39">
        <v>4</v>
      </c>
      <c r="G80" s="39">
        <v>9.6300000000000008</v>
      </c>
      <c r="H80" s="39">
        <v>0.82</v>
      </c>
      <c r="I80" s="39">
        <v>3.58</v>
      </c>
      <c r="J80" s="39">
        <v>4.2699999999999996</v>
      </c>
      <c r="K80" s="39">
        <v>0.14000000000000001</v>
      </c>
      <c r="L80" s="39">
        <v>0.04</v>
      </c>
      <c r="M80" s="39" t="s">
        <v>94</v>
      </c>
      <c r="N80" s="39">
        <v>27.2</v>
      </c>
      <c r="O80" s="39">
        <v>0.08</v>
      </c>
      <c r="P80" s="39">
        <v>3</v>
      </c>
      <c r="Q80" s="39" t="s">
        <v>93</v>
      </c>
      <c r="R80" s="39" t="s">
        <v>96</v>
      </c>
      <c r="S80" s="39">
        <v>61.2</v>
      </c>
      <c r="T80" s="39">
        <v>12</v>
      </c>
      <c r="U80" s="39" t="s">
        <v>94</v>
      </c>
      <c r="V80" s="39">
        <v>0.3</v>
      </c>
      <c r="W80" s="39">
        <v>184</v>
      </c>
      <c r="X80" s="39">
        <v>9.8000000000000007</v>
      </c>
      <c r="Y80" s="39" t="s">
        <v>96</v>
      </c>
      <c r="Z80" s="39">
        <v>3.2</v>
      </c>
      <c r="AA80" s="39">
        <v>6</v>
      </c>
      <c r="AB80" s="39">
        <v>6.35</v>
      </c>
      <c r="AC80" s="39">
        <v>4.26</v>
      </c>
      <c r="AD80" s="39">
        <v>0.91</v>
      </c>
      <c r="AE80" s="39">
        <v>33.700000000000003</v>
      </c>
      <c r="AF80" s="39">
        <v>6.84</v>
      </c>
      <c r="AG80" s="39">
        <v>2</v>
      </c>
      <c r="AH80" s="39">
        <v>26</v>
      </c>
      <c r="AI80" s="39">
        <v>1.32</v>
      </c>
      <c r="AJ80" s="39" t="s">
        <v>95</v>
      </c>
      <c r="AK80" s="39">
        <v>106</v>
      </c>
      <c r="AL80" s="39">
        <v>59</v>
      </c>
      <c r="AM80" s="39">
        <v>0.87</v>
      </c>
      <c r="AN80" s="39">
        <v>2010</v>
      </c>
      <c r="AO80" s="39">
        <v>8</v>
      </c>
      <c r="AP80" s="39">
        <v>163</v>
      </c>
      <c r="AQ80" s="39">
        <v>54.4</v>
      </c>
      <c r="AR80" s="39" t="s">
        <v>93</v>
      </c>
      <c r="AS80" s="39">
        <v>22</v>
      </c>
      <c r="AT80" s="39">
        <v>17.8</v>
      </c>
      <c r="AU80" s="39">
        <v>156</v>
      </c>
      <c r="AV80" s="39" t="s">
        <v>97</v>
      </c>
      <c r="AW80" s="39">
        <v>0.3</v>
      </c>
      <c r="AX80" s="39" t="s">
        <v>93</v>
      </c>
      <c r="AY80" s="39" t="s">
        <v>93</v>
      </c>
      <c r="AZ80" s="39">
        <v>8.5</v>
      </c>
      <c r="BA80" s="39">
        <v>34</v>
      </c>
      <c r="BB80" s="39">
        <v>35.9</v>
      </c>
      <c r="BC80" s="39">
        <v>15.8</v>
      </c>
      <c r="BD80" s="39">
        <v>1.1299999999999999</v>
      </c>
      <c r="BE80" s="39" t="s">
        <v>98</v>
      </c>
      <c r="BF80" s="39">
        <v>24.5</v>
      </c>
      <c r="BG80" s="39" t="s">
        <v>98</v>
      </c>
      <c r="BH80" s="39">
        <v>0.69</v>
      </c>
      <c r="BI80" s="39">
        <v>8.1</v>
      </c>
      <c r="BJ80" s="39" t="s">
        <v>93</v>
      </c>
      <c r="BK80" s="39">
        <v>26</v>
      </c>
      <c r="BL80" s="39">
        <v>40.200000000000003</v>
      </c>
      <c r="BM80" s="39">
        <v>5.3</v>
      </c>
      <c r="BN80" s="39">
        <v>147</v>
      </c>
      <c r="BO80" s="39">
        <v>1320</v>
      </c>
      <c r="BP80" s="39">
        <v>0.04</v>
      </c>
      <c r="BQ80" s="40"/>
      <c r="BR80" s="39">
        <v>18.600000000000001</v>
      </c>
      <c r="BS80" s="39">
        <v>0.02</v>
      </c>
      <c r="BT80" s="39">
        <v>1.17</v>
      </c>
      <c r="BU80" s="39" t="s">
        <v>100</v>
      </c>
      <c r="BV80" s="39">
        <v>5.25</v>
      </c>
      <c r="BW80" s="39">
        <v>5.3</v>
      </c>
      <c r="BX80" s="39">
        <v>2.67</v>
      </c>
      <c r="BY80" s="39">
        <v>0.23</v>
      </c>
      <c r="BZ80" s="39">
        <v>0.26</v>
      </c>
      <c r="CA80" s="39">
        <v>7.96</v>
      </c>
      <c r="CB80" s="39">
        <v>0.1</v>
      </c>
      <c r="CC80" s="39">
        <v>58</v>
      </c>
      <c r="CD80" s="39" t="s">
        <v>100</v>
      </c>
      <c r="CE80" s="39">
        <v>0.14000000000000001</v>
      </c>
      <c r="CF80" s="39" t="s">
        <v>100</v>
      </c>
    </row>
    <row r="81" spans="1:84" s="15" customFormat="1" ht="13.2">
      <c r="A81" s="2"/>
      <c r="B81" s="3"/>
      <c r="C81" s="3"/>
      <c r="D81" s="3"/>
      <c r="E81" s="45" t="s">
        <v>190</v>
      </c>
      <c r="F81" s="38">
        <f>IF(ISNUMBER(F78+F79+F80),AVERAGE(F78:F80),"")</f>
        <v>7.666666666666667</v>
      </c>
      <c r="G81" s="38">
        <f t="shared" ref="G81:BR81" si="28">IF(ISNUMBER(G78+G79+G80),AVERAGE(G78:G80),"")</f>
        <v>9.7000000000000011</v>
      </c>
      <c r="H81" s="38">
        <f t="shared" si="28"/>
        <v>0.83333333333333337</v>
      </c>
      <c r="I81" s="38">
        <f t="shared" si="28"/>
        <v>3.67</v>
      </c>
      <c r="J81" s="38">
        <f t="shared" si="28"/>
        <v>4.43</v>
      </c>
      <c r="K81" s="38">
        <f t="shared" si="28"/>
        <v>0.14666666666666667</v>
      </c>
      <c r="L81" s="38">
        <f t="shared" si="28"/>
        <v>4.3333333333333335E-2</v>
      </c>
      <c r="M81" s="38" t="str">
        <f t="shared" si="28"/>
        <v/>
      </c>
      <c r="N81" s="38">
        <f t="shared" si="28"/>
        <v>27.3</v>
      </c>
      <c r="O81" s="38">
        <f t="shared" si="28"/>
        <v>8.666666666666667E-2</v>
      </c>
      <c r="P81" s="38">
        <f t="shared" si="28"/>
        <v>4.333333333333333</v>
      </c>
      <c r="Q81" s="38" t="str">
        <f t="shared" si="28"/>
        <v/>
      </c>
      <c r="R81" s="38" t="str">
        <f t="shared" si="28"/>
        <v/>
      </c>
      <c r="S81" s="38">
        <f t="shared" si="28"/>
        <v>67.066666666666663</v>
      </c>
      <c r="T81" s="38">
        <f t="shared" si="28"/>
        <v>13</v>
      </c>
      <c r="U81" s="38" t="str">
        <f t="shared" si="28"/>
        <v/>
      </c>
      <c r="V81" s="38">
        <f t="shared" si="28"/>
        <v>0.39999999999999997</v>
      </c>
      <c r="W81" s="38">
        <f t="shared" si="28"/>
        <v>190.33333333333334</v>
      </c>
      <c r="X81" s="38">
        <f t="shared" si="28"/>
        <v>10</v>
      </c>
      <c r="Y81" s="38" t="str">
        <f t="shared" si="28"/>
        <v/>
      </c>
      <c r="Z81" s="38">
        <f t="shared" si="28"/>
        <v>3.2000000000000006</v>
      </c>
      <c r="AA81" s="38" t="str">
        <f t="shared" si="28"/>
        <v/>
      </c>
      <c r="AB81" s="38">
        <f t="shared" si="28"/>
        <v>6.8166666666666664</v>
      </c>
      <c r="AC81" s="38">
        <f t="shared" si="28"/>
        <v>4.4799999999999995</v>
      </c>
      <c r="AD81" s="38">
        <f t="shared" si="28"/>
        <v>0.96333333333333337</v>
      </c>
      <c r="AE81" s="38">
        <f t="shared" si="28"/>
        <v>34.56666666666667</v>
      </c>
      <c r="AF81" s="38">
        <f t="shared" si="28"/>
        <v>6.586666666666666</v>
      </c>
      <c r="AG81" s="38">
        <f t="shared" si="28"/>
        <v>2</v>
      </c>
      <c r="AH81" s="38">
        <f t="shared" si="28"/>
        <v>29.333333333333332</v>
      </c>
      <c r="AI81" s="38">
        <f t="shared" si="28"/>
        <v>1.4000000000000001</v>
      </c>
      <c r="AJ81" s="38" t="str">
        <f t="shared" si="28"/>
        <v/>
      </c>
      <c r="AK81" s="38">
        <f t="shared" si="28"/>
        <v>108</v>
      </c>
      <c r="AL81" s="38">
        <f t="shared" si="28"/>
        <v>60.666666666666664</v>
      </c>
      <c r="AM81" s="38">
        <f t="shared" si="28"/>
        <v>0.93333333333333346</v>
      </c>
      <c r="AN81" s="38">
        <f t="shared" si="28"/>
        <v>2060</v>
      </c>
      <c r="AO81" s="38">
        <f t="shared" si="28"/>
        <v>8.3333333333333339</v>
      </c>
      <c r="AP81" s="38">
        <f t="shared" si="28"/>
        <v>165.33333333333334</v>
      </c>
      <c r="AQ81" s="38">
        <f t="shared" si="28"/>
        <v>56.766666666666673</v>
      </c>
      <c r="AR81" s="38" t="str">
        <f t="shared" si="28"/>
        <v/>
      </c>
      <c r="AS81" s="38">
        <f t="shared" si="28"/>
        <v>24.666666666666668</v>
      </c>
      <c r="AT81" s="38">
        <f t="shared" si="28"/>
        <v>18.833333333333332</v>
      </c>
      <c r="AU81" s="38">
        <f t="shared" si="28"/>
        <v>161.33333333333334</v>
      </c>
      <c r="AV81" s="38" t="str">
        <f t="shared" si="28"/>
        <v/>
      </c>
      <c r="AW81" s="38">
        <f t="shared" si="28"/>
        <v>0.46666666666666673</v>
      </c>
      <c r="AX81" s="38" t="str">
        <f t="shared" si="28"/>
        <v/>
      </c>
      <c r="AY81" s="38" t="str">
        <f t="shared" si="28"/>
        <v/>
      </c>
      <c r="AZ81" s="38">
        <f t="shared" si="28"/>
        <v>8.7000000000000011</v>
      </c>
      <c r="BA81" s="38">
        <f t="shared" si="28"/>
        <v>17.666666666666668</v>
      </c>
      <c r="BB81" s="38">
        <f t="shared" si="28"/>
        <v>37.133333333333333</v>
      </c>
      <c r="BC81" s="38">
        <f t="shared" si="28"/>
        <v>13.866666666666665</v>
      </c>
      <c r="BD81" s="38">
        <f t="shared" si="28"/>
        <v>1.0733333333333333</v>
      </c>
      <c r="BE81" s="38" t="str">
        <f t="shared" si="28"/>
        <v/>
      </c>
      <c r="BF81" s="38">
        <f t="shared" si="28"/>
        <v>25.633333333333336</v>
      </c>
      <c r="BG81" s="38" t="str">
        <f t="shared" si="28"/>
        <v/>
      </c>
      <c r="BH81" s="38">
        <f t="shared" si="28"/>
        <v>0.75</v>
      </c>
      <c r="BI81" s="38">
        <f t="shared" si="28"/>
        <v>8.4066666666666663</v>
      </c>
      <c r="BJ81" s="38" t="str">
        <f t="shared" si="28"/>
        <v/>
      </c>
      <c r="BK81" s="38">
        <f t="shared" si="28"/>
        <v>27</v>
      </c>
      <c r="BL81" s="38">
        <f t="shared" si="28"/>
        <v>41.56666666666667</v>
      </c>
      <c r="BM81" s="38">
        <f t="shared" si="28"/>
        <v>5.4666666666666659</v>
      </c>
      <c r="BN81" s="38">
        <f t="shared" si="28"/>
        <v>162.66666666666666</v>
      </c>
      <c r="BO81" s="38">
        <f t="shared" si="28"/>
        <v>1403.3333333333333</v>
      </c>
      <c r="BP81" s="38">
        <f t="shared" si="28"/>
        <v>6.3333333333333339E-2</v>
      </c>
      <c r="BQ81" s="38" t="str">
        <f t="shared" si="28"/>
        <v/>
      </c>
      <c r="BR81" s="38">
        <f t="shared" si="28"/>
        <v>18.7</v>
      </c>
      <c r="BS81" s="38">
        <f t="shared" ref="BS81:CF81" si="29">IF(ISNUMBER(BS78+BS79+BS80),AVERAGE(BS78:BS80),"")</f>
        <v>2.3333333333333334E-2</v>
      </c>
      <c r="BT81" s="38">
        <f t="shared" si="29"/>
        <v>1.18</v>
      </c>
      <c r="BU81" s="38" t="str">
        <f t="shared" si="29"/>
        <v/>
      </c>
      <c r="BV81" s="38">
        <f t="shared" si="29"/>
        <v>5.2866666666666662</v>
      </c>
      <c r="BW81" s="38">
        <f t="shared" si="29"/>
        <v>5.4033333333333333</v>
      </c>
      <c r="BX81" s="38">
        <f t="shared" si="29"/>
        <v>2.6666666666666665</v>
      </c>
      <c r="BY81" s="38">
        <f t="shared" si="29"/>
        <v>0.24666666666666667</v>
      </c>
      <c r="BZ81" s="38">
        <f t="shared" si="29"/>
        <v>0.25666666666666665</v>
      </c>
      <c r="CA81" s="38">
        <f t="shared" si="29"/>
        <v>7.7933333333333339</v>
      </c>
      <c r="CB81" s="38">
        <f t="shared" si="29"/>
        <v>0.10333333333333335</v>
      </c>
      <c r="CC81" s="38">
        <f t="shared" si="29"/>
        <v>58.066666666666663</v>
      </c>
      <c r="CD81" s="38" t="str">
        <f t="shared" si="29"/>
        <v/>
      </c>
      <c r="CE81" s="38">
        <f t="shared" si="29"/>
        <v>0.14666666666666667</v>
      </c>
      <c r="CF81" s="38" t="str">
        <f t="shared" si="29"/>
        <v/>
      </c>
    </row>
    <row r="82" spans="1:84" s="15" customFormat="1" ht="13.2">
      <c r="A82" s="2"/>
      <c r="B82" s="3"/>
      <c r="C82" s="3"/>
      <c r="D82" s="3"/>
      <c r="E82" s="45" t="s">
        <v>191</v>
      </c>
      <c r="F82" s="38">
        <f>IF(ISNUMBER(F78+F79+F80),_xlfn.STDEV.P(F78:F80),"")</f>
        <v>5.9066817155564495</v>
      </c>
      <c r="G82" s="38">
        <f t="shared" ref="G82:BR82" si="30">IF(ISNUMBER(G78+G79+G80),_xlfn.STDEV.P(G78:G80),"")</f>
        <v>9.8994949366116219E-2</v>
      </c>
      <c r="H82" s="38">
        <f t="shared" si="30"/>
        <v>9.4280904158206419E-3</v>
      </c>
      <c r="I82" s="38">
        <f t="shared" si="30"/>
        <v>0.10033277962194939</v>
      </c>
      <c r="J82" s="38">
        <f t="shared" si="30"/>
        <v>0.16673332000533084</v>
      </c>
      <c r="K82" s="38">
        <f t="shared" si="30"/>
        <v>4.7140452079103079E-3</v>
      </c>
      <c r="L82" s="38">
        <f t="shared" si="30"/>
        <v>4.7140452079103175E-3</v>
      </c>
      <c r="M82" s="38" t="str">
        <f t="shared" si="30"/>
        <v/>
      </c>
      <c r="N82" s="38">
        <f t="shared" si="30"/>
        <v>0.216024689946929</v>
      </c>
      <c r="O82" s="38">
        <f t="shared" si="30"/>
        <v>4.714045207910314E-3</v>
      </c>
      <c r="P82" s="38">
        <f t="shared" si="30"/>
        <v>1.247219128924647</v>
      </c>
      <c r="Q82" s="38" t="str">
        <f t="shared" si="30"/>
        <v/>
      </c>
      <c r="R82" s="38" t="str">
        <f t="shared" si="30"/>
        <v/>
      </c>
      <c r="S82" s="38">
        <f t="shared" si="30"/>
        <v>4.4289451967207221</v>
      </c>
      <c r="T82" s="38">
        <f t="shared" si="30"/>
        <v>0.81649658092772603</v>
      </c>
      <c r="U82" s="38" t="str">
        <f t="shared" si="30"/>
        <v/>
      </c>
      <c r="V82" s="38">
        <f t="shared" si="30"/>
        <v>8.1649658092772637E-2</v>
      </c>
      <c r="W82" s="38">
        <f t="shared" si="30"/>
        <v>4.6427960923947058</v>
      </c>
      <c r="X82" s="38">
        <f t="shared" si="30"/>
        <v>0.50990195135927807</v>
      </c>
      <c r="Y82" s="38" t="str">
        <f t="shared" si="30"/>
        <v/>
      </c>
      <c r="Z82" s="38">
        <f t="shared" si="30"/>
        <v>8.1649658092772498E-2</v>
      </c>
      <c r="AA82" s="38" t="str">
        <f t="shared" si="30"/>
        <v/>
      </c>
      <c r="AB82" s="38">
        <f t="shared" si="30"/>
        <v>0.57719628858435645</v>
      </c>
      <c r="AC82" s="38">
        <f t="shared" si="30"/>
        <v>0.2566450207322688</v>
      </c>
      <c r="AD82" s="38">
        <f t="shared" si="30"/>
        <v>5.5577773335110235E-2</v>
      </c>
      <c r="AE82" s="38">
        <f t="shared" si="30"/>
        <v>1.1556623882239823</v>
      </c>
      <c r="AF82" s="38">
        <f t="shared" si="30"/>
        <v>0.19686430746977851</v>
      </c>
      <c r="AG82" s="38">
        <f t="shared" si="30"/>
        <v>0</v>
      </c>
      <c r="AH82" s="38">
        <f t="shared" si="30"/>
        <v>2.8674417556808756</v>
      </c>
      <c r="AI82" s="38">
        <f t="shared" si="30"/>
        <v>7.4833147735478819E-2</v>
      </c>
      <c r="AJ82" s="38" t="str">
        <f t="shared" si="30"/>
        <v/>
      </c>
      <c r="AK82" s="38">
        <f t="shared" si="30"/>
        <v>1.4142135623730951</v>
      </c>
      <c r="AL82" s="38">
        <f t="shared" si="30"/>
        <v>2.3570226039551581</v>
      </c>
      <c r="AM82" s="38">
        <f t="shared" si="30"/>
        <v>6.9442222186665542E-2</v>
      </c>
      <c r="AN82" s="38">
        <f t="shared" si="30"/>
        <v>70.710678118654755</v>
      </c>
      <c r="AO82" s="38">
        <f t="shared" si="30"/>
        <v>0.47140452079103168</v>
      </c>
      <c r="AP82" s="38">
        <f t="shared" si="30"/>
        <v>2.0548046676563256</v>
      </c>
      <c r="AQ82" s="38">
        <f t="shared" si="30"/>
        <v>3.1372316175606527</v>
      </c>
      <c r="AR82" s="38" t="str">
        <f t="shared" si="30"/>
        <v/>
      </c>
      <c r="AS82" s="38">
        <f t="shared" si="30"/>
        <v>1.8856180831641267</v>
      </c>
      <c r="AT82" s="38">
        <f t="shared" si="30"/>
        <v>0.90308114560960417</v>
      </c>
      <c r="AU82" s="38">
        <f t="shared" si="30"/>
        <v>5.5577773335110221</v>
      </c>
      <c r="AV82" s="38" t="str">
        <f t="shared" si="30"/>
        <v/>
      </c>
      <c r="AW82" s="38">
        <f t="shared" si="30"/>
        <v>0.12472191289246437</v>
      </c>
      <c r="AX82" s="38" t="str">
        <f t="shared" si="30"/>
        <v/>
      </c>
      <c r="AY82" s="38" t="str">
        <f t="shared" si="30"/>
        <v/>
      </c>
      <c r="AZ82" s="38">
        <f t="shared" si="30"/>
        <v>0.21602468994692872</v>
      </c>
      <c r="BA82" s="38">
        <f t="shared" si="30"/>
        <v>11.55662388223981</v>
      </c>
      <c r="BB82" s="38">
        <f t="shared" si="30"/>
        <v>1.0656244908763859</v>
      </c>
      <c r="BC82" s="38">
        <f t="shared" si="30"/>
        <v>1.5151090903151545</v>
      </c>
      <c r="BD82" s="38">
        <f t="shared" si="30"/>
        <v>7.3181661333667172E-2</v>
      </c>
      <c r="BE82" s="38" t="str">
        <f t="shared" si="30"/>
        <v/>
      </c>
      <c r="BF82" s="38">
        <f t="shared" si="30"/>
        <v>0.93926685357369166</v>
      </c>
      <c r="BG82" s="38" t="str">
        <f t="shared" si="30"/>
        <v/>
      </c>
      <c r="BH82" s="38">
        <f t="shared" si="30"/>
        <v>4.5460605656619558E-2</v>
      </c>
      <c r="BI82" s="38">
        <f t="shared" si="30"/>
        <v>0.44078213313255876</v>
      </c>
      <c r="BJ82" s="38" t="str">
        <f t="shared" si="30"/>
        <v/>
      </c>
      <c r="BK82" s="38">
        <f t="shared" si="30"/>
        <v>0.81649658092772603</v>
      </c>
      <c r="BL82" s="38">
        <f t="shared" si="30"/>
        <v>0.96724120856979245</v>
      </c>
      <c r="BM82" s="38">
        <f t="shared" si="30"/>
        <v>0.23570226039551584</v>
      </c>
      <c r="BN82" s="38">
        <f t="shared" si="30"/>
        <v>11.145502331533658</v>
      </c>
      <c r="BO82" s="38">
        <f t="shared" si="30"/>
        <v>84.983658559879743</v>
      </c>
      <c r="BP82" s="38">
        <f t="shared" si="30"/>
        <v>4.0276819911981898E-2</v>
      </c>
      <c r="BQ82" s="38" t="str">
        <f t="shared" si="30"/>
        <v/>
      </c>
      <c r="BR82" s="38">
        <f t="shared" si="30"/>
        <v>0.29439202887759586</v>
      </c>
      <c r="BS82" s="38">
        <f t="shared" ref="BS82:CF82" si="31">IF(ISNUMBER(BS78+BS79+BS80),_xlfn.STDEV.P(BS78:BS80),"")</f>
        <v>4.7140452079103157E-3</v>
      </c>
      <c r="BT82" s="38">
        <f t="shared" si="31"/>
        <v>8.1649658092772682E-3</v>
      </c>
      <c r="BU82" s="38" t="str">
        <f t="shared" si="31"/>
        <v/>
      </c>
      <c r="BV82" s="38">
        <f t="shared" si="31"/>
        <v>5.1854497287013634E-2</v>
      </c>
      <c r="BW82" s="38">
        <f t="shared" si="31"/>
        <v>9.5335664307167459E-2</v>
      </c>
      <c r="BX82" s="38">
        <f t="shared" si="31"/>
        <v>4.4969125210773599E-2</v>
      </c>
      <c r="BY82" s="38">
        <f t="shared" si="31"/>
        <v>1.2472191289246469E-2</v>
      </c>
      <c r="BZ82" s="38">
        <f t="shared" si="31"/>
        <v>4.7140452079103209E-3</v>
      </c>
      <c r="CA82" s="38">
        <f t="shared" si="31"/>
        <v>0.11897712198383144</v>
      </c>
      <c r="CB82" s="38">
        <f t="shared" si="31"/>
        <v>4.714045207910314E-3</v>
      </c>
      <c r="CC82" s="38">
        <f t="shared" si="31"/>
        <v>0.16996731711975865</v>
      </c>
      <c r="CD82" s="38" t="str">
        <f t="shared" si="31"/>
        <v/>
      </c>
      <c r="CE82" s="38">
        <f t="shared" si="31"/>
        <v>4.7140452079103079E-3</v>
      </c>
      <c r="CF82" s="38" t="str">
        <f t="shared" si="31"/>
        <v/>
      </c>
    </row>
    <row r="83" spans="1:84" s="15" customFormat="1" ht="13.2">
      <c r="A83" s="2"/>
      <c r="B83" s="3"/>
      <c r="C83" s="3"/>
      <c r="D83" s="3"/>
      <c r="E83" s="45" t="s">
        <v>192</v>
      </c>
      <c r="F83" s="35">
        <f>IF(ISNUMBER(F81+F82),F82/F81,"")</f>
        <v>0.77043674550736296</v>
      </c>
      <c r="G83" s="35">
        <f t="shared" ref="G83" si="32">IF(ISNUMBER(G81+G82),G82/G81,"")</f>
        <v>1.0205664883104764E-2</v>
      </c>
      <c r="H83" s="35">
        <f t="shared" ref="H83" si="33">IF(ISNUMBER(H81+H82),H82/H81,"")</f>
        <v>1.1313708498984771E-2</v>
      </c>
      <c r="I83" s="35">
        <f t="shared" ref="I83" si="34">IF(ISNUMBER(I81+I82),I82/I81,"")</f>
        <v>2.7338632049577493E-2</v>
      </c>
      <c r="J83" s="35">
        <f t="shared" ref="J83" si="35">IF(ISNUMBER(J81+J82),J82/J81,"")</f>
        <v>3.7637318285627733E-2</v>
      </c>
      <c r="K83" s="35">
        <f t="shared" ref="K83" si="36">IF(ISNUMBER(K81+K82),K82/K81,"")</f>
        <v>3.2141217326661191E-2</v>
      </c>
      <c r="L83" s="35">
        <f t="shared" ref="L83" si="37">IF(ISNUMBER(L81+L82),L82/L81,"")</f>
        <v>0.10878565864408425</v>
      </c>
      <c r="M83" s="35" t="str">
        <f t="shared" ref="M83" si="38">IF(ISNUMBER(M81+M82),M82/M81,"")</f>
        <v/>
      </c>
      <c r="N83" s="35">
        <f t="shared" ref="N83" si="39">IF(ISNUMBER(N81+N82),N82/N81,"")</f>
        <v>7.9129923057483145E-3</v>
      </c>
      <c r="O83" s="35">
        <f t="shared" ref="O83" si="40">IF(ISNUMBER(O81+O82),O82/O81,"")</f>
        <v>5.4392829322042084E-2</v>
      </c>
      <c r="P83" s="35">
        <f t="shared" ref="P83" si="41">IF(ISNUMBER(P81+P82),P82/P81,"")</f>
        <v>0.2878197989826109</v>
      </c>
      <c r="Q83" s="35" t="str">
        <f t="shared" ref="Q83" si="42">IF(ISNUMBER(Q81+Q82),Q82/Q81,"")</f>
        <v/>
      </c>
      <c r="R83" s="35" t="str">
        <f t="shared" ref="R83" si="43">IF(ISNUMBER(R81+R82),R82/R81,"")</f>
        <v/>
      </c>
      <c r="S83" s="35">
        <f t="shared" ref="S83" si="44">IF(ISNUMBER(S81+S82),S82/S81,"")</f>
        <v>6.6037950249314942E-2</v>
      </c>
      <c r="T83" s="35">
        <f t="shared" ref="T83" si="45">IF(ISNUMBER(T81+T82),T82/T81,"")</f>
        <v>6.2807429302132775E-2</v>
      </c>
      <c r="U83" s="35" t="str">
        <f t="shared" ref="U83" si="46">IF(ISNUMBER(U81+U82),U82/U81,"")</f>
        <v/>
      </c>
      <c r="V83" s="35">
        <f t="shared" ref="V83" si="47">IF(ISNUMBER(V81+V82),V82/V81,"")</f>
        <v>0.20412414523193162</v>
      </c>
      <c r="W83" s="35">
        <f t="shared" ref="W83" si="48">IF(ISNUMBER(W81+W82),W82/W81,"")</f>
        <v>2.4392974215734005E-2</v>
      </c>
      <c r="X83" s="35">
        <f t="shared" ref="X83" si="49">IF(ISNUMBER(X81+X82),X82/X81,"")</f>
        <v>5.0990195135927806E-2</v>
      </c>
      <c r="Y83" s="35" t="str">
        <f t="shared" ref="Y83" si="50">IF(ISNUMBER(Y81+Y82),Y82/Y81,"")</f>
        <v/>
      </c>
      <c r="Z83" s="35">
        <f t="shared" ref="Z83" si="51">IF(ISNUMBER(Z81+Z82),Z82/Z81,"")</f>
        <v>2.55155181539914E-2</v>
      </c>
      <c r="AA83" s="35" t="str">
        <f t="shared" ref="AA83" si="52">IF(ISNUMBER(AA81+AA82),AA82/AA81,"")</f>
        <v/>
      </c>
      <c r="AB83" s="35">
        <f t="shared" ref="AB83" si="53">IF(ISNUMBER(AB81+AB82),AB82/AB81,"")</f>
        <v>8.4674272163964281E-2</v>
      </c>
      <c r="AC83" s="35">
        <f t="shared" ref="AC83" si="54">IF(ISNUMBER(AC81+AC82),AC82/AC81,"")</f>
        <v>5.7286834984881435E-2</v>
      </c>
      <c r="AD83" s="35">
        <f t="shared" ref="AD83" si="55">IF(ISNUMBER(AD81+AD82),AD82/AD81,"")</f>
        <v>5.7693190313263219E-2</v>
      </c>
      <c r="AE83" s="35">
        <f t="shared" ref="AE83" si="56">IF(ISNUMBER(AE81+AE82),AE82/AE81,"")</f>
        <v>3.343285597562147E-2</v>
      </c>
      <c r="AF83" s="35">
        <f t="shared" ref="AF83" si="57">IF(ISNUMBER(AF81+AF82),AF82/AF81,"")</f>
        <v>2.9888305789946133E-2</v>
      </c>
      <c r="AG83" s="35">
        <f t="shared" ref="AG83" si="58">IF(ISNUMBER(AG81+AG82),AG82/AG81,"")</f>
        <v>0</v>
      </c>
      <c r="AH83" s="35">
        <f t="shared" ref="AH83" si="59">IF(ISNUMBER(AH81+AH82),AH82/AH81,"")</f>
        <v>9.7753696216393487E-2</v>
      </c>
      <c r="AI83" s="35">
        <f t="shared" ref="AI83" si="60">IF(ISNUMBER(AI81+AI82),AI82/AI81,"")</f>
        <v>5.3452248382484864E-2</v>
      </c>
      <c r="AJ83" s="35" t="str">
        <f t="shared" ref="AJ83" si="61">IF(ISNUMBER(AJ81+AJ82),AJ82/AJ81,"")</f>
        <v/>
      </c>
      <c r="AK83" s="35">
        <f t="shared" ref="AK83" si="62">IF(ISNUMBER(AK81+AK82),AK82/AK81,"")</f>
        <v>1.3094570021973104E-2</v>
      </c>
      <c r="AL83" s="35">
        <f t="shared" ref="AL83" si="63">IF(ISNUMBER(AL81+AL82),AL82/AL81,"")</f>
        <v>3.8852020944315793E-2</v>
      </c>
      <c r="AM83" s="35">
        <f t="shared" ref="AM83" si="64">IF(ISNUMBER(AM81+AM82),AM82/AM81,"")</f>
        <v>7.4402380914284499E-2</v>
      </c>
      <c r="AN83" s="35">
        <f t="shared" ref="AN83" si="65">IF(ISNUMBER(AN81+AN82),AN82/AN81,"")</f>
        <v>3.4325571902259593E-2</v>
      </c>
      <c r="AO83" s="35">
        <f t="shared" ref="AO83" si="66">IF(ISNUMBER(AO81+AO82),AO82/AO81,"")</f>
        <v>5.6568542494923796E-2</v>
      </c>
      <c r="AP83" s="35">
        <f t="shared" ref="AP83" si="67">IF(ISNUMBER(AP81+AP82),AP82/AP81,"")</f>
        <v>1.2428254038243904E-2</v>
      </c>
      <c r="AQ83" s="35">
        <f t="shared" ref="AQ83" si="68">IF(ISNUMBER(AQ81+AQ82),AQ82/AQ81,"")</f>
        <v>5.5265383750334449E-2</v>
      </c>
      <c r="AR83" s="35" t="str">
        <f t="shared" ref="AR83" si="69">IF(ISNUMBER(AR81+AR82),AR82/AR81,"")</f>
        <v/>
      </c>
      <c r="AS83" s="35">
        <f t="shared" ref="AS83" si="70">IF(ISNUMBER(AS81+AS82),AS82/AS81,"")</f>
        <v>7.6443976344491626E-2</v>
      </c>
      <c r="AT83" s="35">
        <f t="shared" ref="AT83" si="71">IF(ISNUMBER(AT81+AT82),AT82/AT81,"")</f>
        <v>4.7951211271306422E-2</v>
      </c>
      <c r="AU83" s="35">
        <f t="shared" ref="AU83" si="72">IF(ISNUMBER(AU81+AU82),AU82/AU81,"")</f>
        <v>3.4449033058952618E-2</v>
      </c>
      <c r="AV83" s="35" t="str">
        <f t="shared" ref="AV83" si="73">IF(ISNUMBER(AV81+AV82),AV82/AV81,"")</f>
        <v/>
      </c>
      <c r="AW83" s="35">
        <f t="shared" ref="AW83" si="74">IF(ISNUMBER(AW81+AW82),AW82/AW81,"")</f>
        <v>0.26726124191242362</v>
      </c>
      <c r="AX83" s="35" t="str">
        <f t="shared" ref="AX83" si="75">IF(ISNUMBER(AX81+AX82),AX82/AX81,"")</f>
        <v/>
      </c>
      <c r="AY83" s="35" t="str">
        <f t="shared" ref="AY83" si="76">IF(ISNUMBER(AY81+AY82),AY82/AY81,"")</f>
        <v/>
      </c>
      <c r="AZ83" s="35">
        <f t="shared" ref="AZ83" si="77">IF(ISNUMBER(AZ81+AZ82),AZ82/AZ81,"")</f>
        <v>2.4830424131830883E-2</v>
      </c>
      <c r="BA83" s="35">
        <f t="shared" ref="BA83" si="78">IF(ISNUMBER(BA81+BA82),BA82/BA81,"")</f>
        <v>0.65414852163621562</v>
      </c>
      <c r="BB83" s="35">
        <f t="shared" ref="BB83" si="79">IF(ISNUMBER(BB81+BB82),BB82/BB81,"")</f>
        <v>2.8697248407802134E-2</v>
      </c>
      <c r="BC83" s="35">
        <f t="shared" ref="BC83" si="80">IF(ISNUMBER(BC81+BC82),BC82/BC81,"")</f>
        <v>0.10926267478234289</v>
      </c>
      <c r="BD83" s="35">
        <f t="shared" ref="BD83" si="81">IF(ISNUMBER(BD81+BD82),BD82/BD81,"")</f>
        <v>6.8181672050000475E-2</v>
      </c>
      <c r="BE83" s="35" t="str">
        <f t="shared" ref="BE83" si="82">IF(ISNUMBER(BE81+BE82),BE82/BE81,"")</f>
        <v/>
      </c>
      <c r="BF83" s="35">
        <f t="shared" ref="BF83" si="83">IF(ISNUMBER(BF81+BF82),BF82/BF81,"")</f>
        <v>3.6642400009376783E-2</v>
      </c>
      <c r="BG83" s="35" t="str">
        <f t="shared" ref="BG83" si="84">IF(ISNUMBER(BG81+BG82),BG82/BG81,"")</f>
        <v/>
      </c>
      <c r="BH83" s="35">
        <f t="shared" ref="BH83" si="85">IF(ISNUMBER(BH81+BH82),BH82/BH81,"")</f>
        <v>6.0614140875492745E-2</v>
      </c>
      <c r="BI83" s="35">
        <f t="shared" ref="BI83" si="86">IF(ISNUMBER(BI81+BI82),BI82/BI81,"")</f>
        <v>5.2432450412279001E-2</v>
      </c>
      <c r="BJ83" s="35" t="str">
        <f t="shared" ref="BJ83" si="87">IF(ISNUMBER(BJ81+BJ82),BJ82/BJ81,"")</f>
        <v/>
      </c>
      <c r="BK83" s="35">
        <f t="shared" ref="BK83" si="88">IF(ISNUMBER(BK81+BK82),BK82/BK81,"")</f>
        <v>3.0240614108434299E-2</v>
      </c>
      <c r="BL83" s="35">
        <f t="shared" ref="BL83" si="89">IF(ISNUMBER(BL81+BL82),BL82/BL81,"")</f>
        <v>2.326963613239276E-2</v>
      </c>
      <c r="BM83" s="35">
        <f t="shared" ref="BM83" si="90">IF(ISNUMBER(BM81+BM82),BM82/BM81,"")</f>
        <v>4.3116267145521199E-2</v>
      </c>
      <c r="BN83" s="35">
        <f t="shared" ref="BN83" si="91">IF(ISNUMBER(BN81+BN82),BN82/BN81,"")</f>
        <v>6.8517432365985606E-2</v>
      </c>
      <c r="BO83" s="35">
        <f t="shared" ref="BO83" si="92">IF(ISNUMBER(BO81+BO82),BO82/BO81,"")</f>
        <v>6.0558426527230223E-2</v>
      </c>
      <c r="BP83" s="35">
        <f t="shared" ref="BP83" si="93">IF(ISNUMBER(BP81+BP82),BP82/BP81,"")</f>
        <v>0.63594978808392466</v>
      </c>
      <c r="BQ83" s="35" t="str">
        <f t="shared" ref="BQ83" si="94">IF(ISNUMBER(BQ81+BQ82),BQ82/BQ81,"")</f>
        <v/>
      </c>
      <c r="BR83" s="35">
        <f t="shared" ref="BR83" si="95">IF(ISNUMBER(BR81+BR82),BR82/BR81,"")</f>
        <v>1.5742889244791222E-2</v>
      </c>
      <c r="BS83" s="35">
        <f t="shared" ref="BS83" si="96">IF(ISNUMBER(BS81+BS82),BS82/BS81,"")</f>
        <v>0.20203050891044208</v>
      </c>
      <c r="BT83" s="35">
        <f t="shared" ref="BT83" si="97">IF(ISNUMBER(BT81+BT82),BT82/BT81,"")</f>
        <v>6.9194625502349734E-3</v>
      </c>
      <c r="BU83" s="35" t="str">
        <f t="shared" ref="BU83" si="98">IF(ISNUMBER(BU81+BU82),BU82/BU81,"")</f>
        <v/>
      </c>
      <c r="BV83" s="35">
        <f t="shared" ref="BV83" si="99">IF(ISNUMBER(BV81+BV82),BV82/BV81,"")</f>
        <v>9.8085429924994281E-3</v>
      </c>
      <c r="BW83" s="35">
        <f t="shared" ref="BW83" si="100">IF(ISNUMBER(BW81+BW82),BW82/BW81,"")</f>
        <v>1.7643861377020505E-2</v>
      </c>
      <c r="BX83" s="35">
        <f t="shared" ref="BX83" si="101">IF(ISNUMBER(BX81+BX82),BX82/BX81,"")</f>
        <v>1.68634219540401E-2</v>
      </c>
      <c r="BY83" s="35">
        <f t="shared" ref="BY83" si="102">IF(ISNUMBER(BY81+BY82),BY82/BY81,"")</f>
        <v>5.0562937659107306E-2</v>
      </c>
      <c r="BZ83" s="35">
        <f t="shared" ref="BZ83" si="103">IF(ISNUMBER(BZ81+BZ82),BZ82/BZ81,"")</f>
        <v>1.8366409900949305E-2</v>
      </c>
      <c r="CA83" s="35">
        <f t="shared" ref="CA83" si="104">IF(ISNUMBER(CA81+CA82),CA82/CA81,"")</f>
        <v>1.5266525489798729E-2</v>
      </c>
      <c r="CB83" s="35">
        <f t="shared" ref="CB83" si="105">IF(ISNUMBER(CB81+CB82),CB82/CB81,"")</f>
        <v>4.5619792334615938E-2</v>
      </c>
      <c r="CC83" s="35">
        <f t="shared" ref="CC83" si="106">IF(ISNUMBER(CC81+CC82),CC82/CC81,"")</f>
        <v>2.9271064945997475E-3</v>
      </c>
      <c r="CD83" s="35" t="str">
        <f t="shared" ref="CD83" si="107">IF(ISNUMBER(CD81+CD82),CD82/CD81,"")</f>
        <v/>
      </c>
      <c r="CE83" s="35">
        <f t="shared" ref="CE83" si="108">IF(ISNUMBER(CE81+CE82),CE82/CE81,"")</f>
        <v>3.2141217326661191E-2</v>
      </c>
      <c r="CF83" s="35" t="str">
        <f t="shared" ref="CF83" si="109">IF(ISNUMBER(CF81+CF82),CF82/CF81,"")</f>
        <v/>
      </c>
    </row>
    <row r="84" spans="1:84" s="15" customFormat="1" ht="13.2">
      <c r="A84" s="2"/>
      <c r="B84" s="3"/>
      <c r="C84" s="3"/>
      <c r="D84" s="3"/>
      <c r="E84" s="2"/>
      <c r="F84" s="43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</row>
    <row r="85" spans="1:84" s="15" customFormat="1" ht="13.2">
      <c r="A85" s="2" t="s">
        <v>122</v>
      </c>
      <c r="B85" s="3" t="s">
        <v>0</v>
      </c>
      <c r="C85" s="3"/>
      <c r="D85" s="3">
        <v>1</v>
      </c>
      <c r="E85" s="2"/>
      <c r="F85" s="39">
        <v>8</v>
      </c>
      <c r="G85" s="39">
        <v>6.55</v>
      </c>
      <c r="H85" s="39">
        <v>0.09</v>
      </c>
      <c r="I85" s="39">
        <v>2.0699999999999998</v>
      </c>
      <c r="J85" s="39">
        <v>4.2</v>
      </c>
      <c r="K85" s="39">
        <v>0.26</v>
      </c>
      <c r="L85" s="39">
        <v>0.02</v>
      </c>
      <c r="M85" s="39">
        <v>0.5</v>
      </c>
      <c r="N85" s="39">
        <v>39.200000000000003</v>
      </c>
      <c r="O85" s="39">
        <v>0.13</v>
      </c>
      <c r="P85" s="39">
        <v>1</v>
      </c>
      <c r="Q85" s="39">
        <v>7</v>
      </c>
      <c r="R85" s="39" t="s">
        <v>96</v>
      </c>
      <c r="S85" s="39">
        <v>348</v>
      </c>
      <c r="T85" s="39" t="s">
        <v>93</v>
      </c>
      <c r="U85" s="39">
        <v>2.6</v>
      </c>
      <c r="V85" s="39" t="s">
        <v>95</v>
      </c>
      <c r="W85" s="39">
        <v>91.6</v>
      </c>
      <c r="X85" s="39">
        <v>1.2</v>
      </c>
      <c r="Y85" s="39">
        <v>102</v>
      </c>
      <c r="Z85" s="39">
        <v>3</v>
      </c>
      <c r="AA85" s="39">
        <v>38</v>
      </c>
      <c r="AB85" s="39">
        <v>8.33</v>
      </c>
      <c r="AC85" s="39">
        <v>5.48</v>
      </c>
      <c r="AD85" s="39">
        <v>0.39</v>
      </c>
      <c r="AE85" s="39">
        <v>23.3</v>
      </c>
      <c r="AF85" s="39">
        <v>7.47</v>
      </c>
      <c r="AG85" s="39">
        <v>2</v>
      </c>
      <c r="AH85" s="39">
        <v>9</v>
      </c>
      <c r="AI85" s="39">
        <v>1.71</v>
      </c>
      <c r="AJ85" s="39">
        <v>0.3</v>
      </c>
      <c r="AK85" s="39">
        <v>46.1</v>
      </c>
      <c r="AL85" s="39">
        <v>15</v>
      </c>
      <c r="AM85" s="39">
        <v>0.81</v>
      </c>
      <c r="AN85" s="39">
        <v>331</v>
      </c>
      <c r="AO85" s="39">
        <v>24</v>
      </c>
      <c r="AP85" s="39">
        <v>29.8</v>
      </c>
      <c r="AQ85" s="39">
        <v>37.9</v>
      </c>
      <c r="AR85" s="39">
        <v>40</v>
      </c>
      <c r="AS85" s="39">
        <v>83</v>
      </c>
      <c r="AT85" s="39">
        <v>10.5</v>
      </c>
      <c r="AU85" s="39">
        <v>156</v>
      </c>
      <c r="AV85" s="39" t="s">
        <v>97</v>
      </c>
      <c r="AW85" s="39">
        <v>0.5</v>
      </c>
      <c r="AX85" s="39" t="s">
        <v>93</v>
      </c>
      <c r="AY85" s="39" t="s">
        <v>93</v>
      </c>
      <c r="AZ85" s="39">
        <v>8</v>
      </c>
      <c r="BA85" s="39">
        <v>4</v>
      </c>
      <c r="BB85" s="39">
        <v>73.099999999999994</v>
      </c>
      <c r="BC85" s="39">
        <v>2</v>
      </c>
      <c r="BD85" s="39">
        <v>1.33</v>
      </c>
      <c r="BE85" s="39">
        <v>0.8</v>
      </c>
      <c r="BF85" s="39">
        <v>14.2</v>
      </c>
      <c r="BG85" s="39">
        <v>2.8</v>
      </c>
      <c r="BH85" s="39">
        <v>0.83</v>
      </c>
      <c r="BI85" s="39">
        <v>5.47</v>
      </c>
      <c r="BJ85" s="39">
        <v>17</v>
      </c>
      <c r="BK85" s="39">
        <v>4</v>
      </c>
      <c r="BL85" s="39">
        <v>48.8</v>
      </c>
      <c r="BM85" s="39">
        <v>5.7</v>
      </c>
      <c r="BN85" s="39">
        <v>59</v>
      </c>
      <c r="BO85" s="39">
        <v>267</v>
      </c>
      <c r="BP85" s="39">
        <v>0.08</v>
      </c>
      <c r="BQ85" s="39">
        <v>0.496</v>
      </c>
      <c r="BR85" s="39">
        <v>12.1</v>
      </c>
      <c r="BS85" s="39">
        <v>0.04</v>
      </c>
      <c r="BT85" s="39">
        <v>0.11</v>
      </c>
      <c r="BU85" s="39">
        <v>0.02</v>
      </c>
      <c r="BV85" s="39">
        <v>2.86</v>
      </c>
      <c r="BW85" s="39">
        <v>4.8099999999999996</v>
      </c>
      <c r="BX85" s="39">
        <v>2.8</v>
      </c>
      <c r="BY85" s="39">
        <v>0.45</v>
      </c>
      <c r="BZ85" s="39">
        <v>0.04</v>
      </c>
      <c r="CA85" s="39">
        <v>0.91</v>
      </c>
      <c r="CB85" s="39">
        <v>0.05</v>
      </c>
      <c r="CC85" s="39">
        <v>75.2</v>
      </c>
      <c r="CD85" s="39" t="s">
        <v>100</v>
      </c>
      <c r="CE85" s="39">
        <v>0.21</v>
      </c>
      <c r="CF85" s="39" t="s">
        <v>100</v>
      </c>
    </row>
    <row r="86" spans="1:84" s="15" customFormat="1" ht="13.2">
      <c r="A86" s="2" t="s">
        <v>101</v>
      </c>
      <c r="B86" s="3" t="s">
        <v>0</v>
      </c>
      <c r="C86" s="3"/>
      <c r="D86" s="3"/>
      <c r="E86" s="2"/>
      <c r="F86" s="39">
        <v>3</v>
      </c>
      <c r="G86" s="39">
        <v>5.94</v>
      </c>
      <c r="H86" s="39">
        <v>0.06</v>
      </c>
      <c r="I86" s="39">
        <v>1.91</v>
      </c>
      <c r="J86" s="39">
        <v>4.1399999999999997</v>
      </c>
      <c r="K86" s="39">
        <v>0.23</v>
      </c>
      <c r="L86" s="39">
        <v>0.01</v>
      </c>
      <c r="M86" s="39"/>
      <c r="N86" s="39">
        <v>35.5</v>
      </c>
      <c r="O86" s="39">
        <v>0.12</v>
      </c>
      <c r="P86" s="39">
        <v>1</v>
      </c>
      <c r="Q86" s="39">
        <v>7</v>
      </c>
      <c r="R86" s="39">
        <v>15</v>
      </c>
      <c r="S86" s="39">
        <v>340</v>
      </c>
      <c r="T86" s="39" t="s">
        <v>93</v>
      </c>
      <c r="U86" s="39">
        <v>2.2999999999999998</v>
      </c>
      <c r="V86" s="39" t="s">
        <v>95</v>
      </c>
      <c r="W86" s="39">
        <v>95.2</v>
      </c>
      <c r="X86" s="39">
        <v>1.7</v>
      </c>
      <c r="Y86" s="39">
        <v>102</v>
      </c>
      <c r="Z86" s="39">
        <v>2.9</v>
      </c>
      <c r="AA86" s="39">
        <v>37</v>
      </c>
      <c r="AB86" s="39">
        <v>8.4600000000000009</v>
      </c>
      <c r="AC86" s="39">
        <v>5.66</v>
      </c>
      <c r="AD86" s="39">
        <v>0.35</v>
      </c>
      <c r="AE86" s="39">
        <v>23.9</v>
      </c>
      <c r="AF86" s="39">
        <v>7.82</v>
      </c>
      <c r="AG86" s="39">
        <v>1</v>
      </c>
      <c r="AH86" s="39">
        <v>9</v>
      </c>
      <c r="AI86" s="39">
        <v>1.76</v>
      </c>
      <c r="AJ86" s="39">
        <v>0.3</v>
      </c>
      <c r="AK86" s="39">
        <v>48.5</v>
      </c>
      <c r="AL86" s="39">
        <v>13</v>
      </c>
      <c r="AM86" s="39">
        <v>0.82</v>
      </c>
      <c r="AN86" s="39">
        <v>294</v>
      </c>
      <c r="AO86" s="39">
        <v>24</v>
      </c>
      <c r="AP86" s="39">
        <v>33.1</v>
      </c>
      <c r="AQ86" s="39">
        <v>37.200000000000003</v>
      </c>
      <c r="AR86" s="39">
        <v>40</v>
      </c>
      <c r="AS86" s="39">
        <v>77</v>
      </c>
      <c r="AT86" s="39">
        <v>11.1</v>
      </c>
      <c r="AU86" s="39">
        <v>155</v>
      </c>
      <c r="AV86" s="39" t="s">
        <v>97</v>
      </c>
      <c r="AW86" s="39">
        <v>0.5</v>
      </c>
      <c r="AX86" s="39" t="s">
        <v>93</v>
      </c>
      <c r="AY86" s="39" t="s">
        <v>93</v>
      </c>
      <c r="AZ86" s="39">
        <v>7.9</v>
      </c>
      <c r="BA86" s="39">
        <v>4</v>
      </c>
      <c r="BB86" s="39">
        <v>75.7</v>
      </c>
      <c r="BC86" s="39">
        <v>2.1</v>
      </c>
      <c r="BD86" s="39">
        <v>1.29</v>
      </c>
      <c r="BE86" s="39">
        <v>0.8</v>
      </c>
      <c r="BF86" s="39">
        <v>14.3</v>
      </c>
      <c r="BG86" s="39">
        <v>2.7</v>
      </c>
      <c r="BH86" s="39">
        <v>0.82</v>
      </c>
      <c r="BI86" s="39">
        <v>5.51</v>
      </c>
      <c r="BJ86" s="39">
        <v>17</v>
      </c>
      <c r="BK86" s="39">
        <v>4</v>
      </c>
      <c r="BL86" s="39">
        <v>46.7</v>
      </c>
      <c r="BM86" s="39">
        <v>5.4</v>
      </c>
      <c r="BN86" s="39">
        <v>56</v>
      </c>
      <c r="BO86" s="39">
        <v>292</v>
      </c>
      <c r="BP86" s="39">
        <v>0.08</v>
      </c>
      <c r="BQ86" s="39"/>
      <c r="BR86" s="39">
        <v>12.2</v>
      </c>
      <c r="BS86" s="39">
        <v>0.05</v>
      </c>
      <c r="BT86" s="39">
        <v>0.13</v>
      </c>
      <c r="BU86" s="39">
        <v>0.01</v>
      </c>
      <c r="BV86" s="39">
        <v>2.83</v>
      </c>
      <c r="BW86" s="39">
        <v>4.83</v>
      </c>
      <c r="BX86" s="39">
        <v>2.69</v>
      </c>
      <c r="BY86" s="39">
        <v>0.46</v>
      </c>
      <c r="BZ86" s="39">
        <v>0.04</v>
      </c>
      <c r="CA86" s="39">
        <v>1.02</v>
      </c>
      <c r="CB86" s="39">
        <v>0.04</v>
      </c>
      <c r="CC86" s="39">
        <v>75.7</v>
      </c>
      <c r="CD86" s="39" t="s">
        <v>100</v>
      </c>
      <c r="CE86" s="39">
        <v>0.22</v>
      </c>
      <c r="CF86" s="39" t="s">
        <v>100</v>
      </c>
    </row>
    <row r="87" spans="1:84" s="15" customFormat="1" ht="13.2">
      <c r="A87" s="2" t="s">
        <v>102</v>
      </c>
      <c r="B87" s="3" t="s">
        <v>1</v>
      </c>
      <c r="C87" s="3"/>
      <c r="D87" s="3"/>
      <c r="E87" s="2"/>
      <c r="F87" s="39">
        <v>4</v>
      </c>
      <c r="G87" s="39">
        <v>5.95</v>
      </c>
      <c r="H87" s="39">
        <v>0.06</v>
      </c>
      <c r="I87" s="39">
        <v>1.98</v>
      </c>
      <c r="J87" s="39">
        <v>4.21</v>
      </c>
      <c r="K87" s="39">
        <v>0.23</v>
      </c>
      <c r="L87" s="39">
        <v>0.02</v>
      </c>
      <c r="M87" s="39"/>
      <c r="N87" s="39">
        <v>35.700000000000003</v>
      </c>
      <c r="O87" s="39">
        <v>0.12</v>
      </c>
      <c r="P87" s="39">
        <v>1</v>
      </c>
      <c r="Q87" s="39">
        <v>5</v>
      </c>
      <c r="R87" s="39">
        <v>15</v>
      </c>
      <c r="S87" s="39">
        <v>338</v>
      </c>
      <c r="T87" s="39" t="s">
        <v>93</v>
      </c>
      <c r="U87" s="39">
        <v>2.6</v>
      </c>
      <c r="V87" s="39" t="s">
        <v>95</v>
      </c>
      <c r="W87" s="39">
        <v>99.5</v>
      </c>
      <c r="X87" s="39">
        <v>1.6</v>
      </c>
      <c r="Y87" s="39">
        <v>106</v>
      </c>
      <c r="Z87" s="39">
        <v>2.9</v>
      </c>
      <c r="AA87" s="39">
        <v>36</v>
      </c>
      <c r="AB87" s="39">
        <v>8.48</v>
      </c>
      <c r="AC87" s="39">
        <v>5.59</v>
      </c>
      <c r="AD87" s="39">
        <v>0.37</v>
      </c>
      <c r="AE87" s="39">
        <v>24.6</v>
      </c>
      <c r="AF87" s="39">
        <v>8.17</v>
      </c>
      <c r="AG87" s="39">
        <v>1</v>
      </c>
      <c r="AH87" s="39">
        <v>9</v>
      </c>
      <c r="AI87" s="39">
        <v>1.76</v>
      </c>
      <c r="AJ87" s="39">
        <v>0.3</v>
      </c>
      <c r="AK87" s="39">
        <v>50.9</v>
      </c>
      <c r="AL87" s="39">
        <v>13</v>
      </c>
      <c r="AM87" s="39">
        <v>0.81</v>
      </c>
      <c r="AN87" s="39">
        <v>299</v>
      </c>
      <c r="AO87" s="39">
        <v>25</v>
      </c>
      <c r="AP87" s="39">
        <v>31.4</v>
      </c>
      <c r="AQ87" s="39">
        <v>38.5</v>
      </c>
      <c r="AR87" s="39">
        <v>43</v>
      </c>
      <c r="AS87" s="39">
        <v>80</v>
      </c>
      <c r="AT87" s="39">
        <v>11.4</v>
      </c>
      <c r="AU87" s="39">
        <v>153</v>
      </c>
      <c r="AV87" s="39" t="s">
        <v>97</v>
      </c>
      <c r="AW87" s="39">
        <v>0.5</v>
      </c>
      <c r="AX87" s="39" t="s">
        <v>93</v>
      </c>
      <c r="AY87" s="39" t="s">
        <v>93</v>
      </c>
      <c r="AZ87" s="39">
        <v>8.1999999999999993</v>
      </c>
      <c r="BA87" s="39">
        <v>3</v>
      </c>
      <c r="BB87" s="39">
        <v>76.2</v>
      </c>
      <c r="BC87" s="39">
        <v>2</v>
      </c>
      <c r="BD87" s="39">
        <v>1.33</v>
      </c>
      <c r="BE87" s="39">
        <v>0.7</v>
      </c>
      <c r="BF87" s="39">
        <v>13.8</v>
      </c>
      <c r="BG87" s="39">
        <v>2.9</v>
      </c>
      <c r="BH87" s="39">
        <v>0.82</v>
      </c>
      <c r="BI87" s="39">
        <v>5.52</v>
      </c>
      <c r="BJ87" s="39">
        <v>17</v>
      </c>
      <c r="BK87" s="39">
        <v>4</v>
      </c>
      <c r="BL87" s="39">
        <v>46.8</v>
      </c>
      <c r="BM87" s="39">
        <v>5.6</v>
      </c>
      <c r="BN87" s="39">
        <v>55</v>
      </c>
      <c r="BO87" s="39">
        <v>283</v>
      </c>
      <c r="BP87" s="39">
        <v>0.08</v>
      </c>
      <c r="BQ87" s="39"/>
      <c r="BR87" s="39">
        <v>12</v>
      </c>
      <c r="BS87" s="39">
        <v>0.04</v>
      </c>
      <c r="BT87" s="39">
        <v>0.12</v>
      </c>
      <c r="BU87" s="39">
        <v>0.01</v>
      </c>
      <c r="BV87" s="39">
        <v>2.83</v>
      </c>
      <c r="BW87" s="39">
        <v>4.75</v>
      </c>
      <c r="BX87" s="39">
        <v>2.76</v>
      </c>
      <c r="BY87" s="39">
        <v>0.45</v>
      </c>
      <c r="BZ87" s="39">
        <v>0.04</v>
      </c>
      <c r="CA87" s="39">
        <v>0.99</v>
      </c>
      <c r="CB87" s="39">
        <v>0.04</v>
      </c>
      <c r="CC87" s="39">
        <v>74.2</v>
      </c>
      <c r="CD87" s="39" t="s">
        <v>100</v>
      </c>
      <c r="CE87" s="39">
        <v>0.21</v>
      </c>
      <c r="CF87" s="39" t="s">
        <v>100</v>
      </c>
    </row>
    <row r="88" spans="1:84" s="15" customFormat="1" ht="13.2">
      <c r="A88" s="2" t="s">
        <v>111</v>
      </c>
      <c r="B88" s="3" t="s">
        <v>112</v>
      </c>
      <c r="C88" s="3"/>
      <c r="D88" s="3">
        <v>1</v>
      </c>
      <c r="E88" s="2"/>
      <c r="F88" s="39">
        <v>7</v>
      </c>
      <c r="G88" s="39">
        <v>6.2</v>
      </c>
      <c r="H88" s="39">
        <v>0.06</v>
      </c>
      <c r="I88" s="39">
        <v>1.93</v>
      </c>
      <c r="J88" s="39">
        <v>3.83</v>
      </c>
      <c r="K88" s="39">
        <v>0.25</v>
      </c>
      <c r="L88" s="39">
        <v>0.02</v>
      </c>
      <c r="M88" s="39">
        <v>0.4</v>
      </c>
      <c r="N88" s="39">
        <v>35</v>
      </c>
      <c r="O88" s="39">
        <v>0.14000000000000001</v>
      </c>
      <c r="P88" s="39">
        <v>1</v>
      </c>
      <c r="Q88" s="39" t="s">
        <v>93</v>
      </c>
      <c r="R88" s="39" t="s">
        <v>96</v>
      </c>
      <c r="S88" s="39">
        <v>341</v>
      </c>
      <c r="T88" s="39" t="s">
        <v>93</v>
      </c>
      <c r="U88" s="39">
        <v>2.5</v>
      </c>
      <c r="V88" s="39" t="s">
        <v>95</v>
      </c>
      <c r="W88" s="39">
        <v>94.2</v>
      </c>
      <c r="X88" s="39">
        <v>1.2</v>
      </c>
      <c r="Y88" s="39">
        <v>94</v>
      </c>
      <c r="Z88" s="39">
        <v>2.9</v>
      </c>
      <c r="AA88" s="39">
        <v>37</v>
      </c>
      <c r="AB88" s="39">
        <v>8.57</v>
      </c>
      <c r="AC88" s="39">
        <v>5.59</v>
      </c>
      <c r="AD88" s="39">
        <v>0.41</v>
      </c>
      <c r="AE88" s="39">
        <v>22.9</v>
      </c>
      <c r="AF88" s="39">
        <v>7.53</v>
      </c>
      <c r="AG88" s="39">
        <v>1</v>
      </c>
      <c r="AH88" s="39">
        <v>10</v>
      </c>
      <c r="AI88" s="39">
        <v>1.83</v>
      </c>
      <c r="AJ88" s="39">
        <v>0.3</v>
      </c>
      <c r="AK88" s="39">
        <v>48.5</v>
      </c>
      <c r="AL88" s="39">
        <v>14</v>
      </c>
      <c r="AM88" s="39">
        <v>0.82</v>
      </c>
      <c r="AN88" s="39">
        <v>327</v>
      </c>
      <c r="AO88" s="39">
        <v>25</v>
      </c>
      <c r="AP88" s="39">
        <v>24.7</v>
      </c>
      <c r="AQ88" s="39">
        <v>38.5</v>
      </c>
      <c r="AR88" s="39">
        <v>36</v>
      </c>
      <c r="AS88" s="39">
        <v>82</v>
      </c>
      <c r="AT88" s="39">
        <v>10.5</v>
      </c>
      <c r="AU88" s="39">
        <v>160</v>
      </c>
      <c r="AV88" s="39" t="s">
        <v>97</v>
      </c>
      <c r="AW88" s="39">
        <v>0.6</v>
      </c>
      <c r="AX88" s="39" t="s">
        <v>93</v>
      </c>
      <c r="AY88" s="39" t="s">
        <v>93</v>
      </c>
      <c r="AZ88" s="39">
        <v>8.1</v>
      </c>
      <c r="BA88" s="39">
        <v>4</v>
      </c>
      <c r="BB88" s="39">
        <v>68.3</v>
      </c>
      <c r="BC88" s="39">
        <v>4.2</v>
      </c>
      <c r="BD88" s="39">
        <v>1.37</v>
      </c>
      <c r="BE88" s="39">
        <v>1</v>
      </c>
      <c r="BF88" s="39">
        <v>12.7</v>
      </c>
      <c r="BG88" s="39">
        <v>2.6</v>
      </c>
      <c r="BH88" s="39">
        <v>0.8</v>
      </c>
      <c r="BI88" s="39">
        <v>5.42</v>
      </c>
      <c r="BJ88" s="39">
        <v>18</v>
      </c>
      <c r="BK88" s="39">
        <v>4</v>
      </c>
      <c r="BL88" s="39">
        <v>33.200000000000003</v>
      </c>
      <c r="BM88" s="39">
        <v>5.4</v>
      </c>
      <c r="BN88" s="39">
        <v>55</v>
      </c>
      <c r="BO88" s="39">
        <v>327</v>
      </c>
      <c r="BP88" s="39">
        <v>0.09</v>
      </c>
      <c r="BQ88" s="40"/>
      <c r="BR88" s="39">
        <v>11.9</v>
      </c>
      <c r="BS88" s="39">
        <v>0.06</v>
      </c>
      <c r="BT88" s="39">
        <v>0.11</v>
      </c>
      <c r="BU88" s="39">
        <v>0.01</v>
      </c>
      <c r="BV88" s="39">
        <v>2.84</v>
      </c>
      <c r="BW88" s="39">
        <v>4.82</v>
      </c>
      <c r="BX88" s="39">
        <v>2.84</v>
      </c>
      <c r="BY88" s="39">
        <v>0.44</v>
      </c>
      <c r="BZ88" s="39">
        <v>0.04</v>
      </c>
      <c r="CA88" s="39">
        <v>0.96</v>
      </c>
      <c r="CB88" s="39">
        <v>0.05</v>
      </c>
      <c r="CC88" s="39">
        <v>74.7</v>
      </c>
      <c r="CD88" s="39" t="s">
        <v>100</v>
      </c>
      <c r="CE88" s="39">
        <v>0.24</v>
      </c>
      <c r="CF88" s="39" t="s">
        <v>100</v>
      </c>
    </row>
    <row r="89" spans="1:84" s="15" customFormat="1" ht="13.2">
      <c r="A89" s="2"/>
      <c r="B89" s="3"/>
      <c r="C89" s="3"/>
      <c r="D89" s="3"/>
      <c r="E89" s="45" t="s">
        <v>190</v>
      </c>
      <c r="F89" s="38">
        <f>IF(ISNUMBER(F85+F86+F87+F88),AVERAGE(F85:F88),"")</f>
        <v>5.5</v>
      </c>
      <c r="G89" s="38">
        <f t="shared" ref="G89:BR89" si="110">IF(ISNUMBER(G85+G86+G87+G88),AVERAGE(G85:G88),"")</f>
        <v>6.16</v>
      </c>
      <c r="H89" s="38">
        <f t="shared" si="110"/>
        <v>6.7500000000000004E-2</v>
      </c>
      <c r="I89" s="38">
        <f t="shared" si="110"/>
        <v>1.9724999999999997</v>
      </c>
      <c r="J89" s="38">
        <f t="shared" si="110"/>
        <v>4.0950000000000006</v>
      </c>
      <c r="K89" s="38">
        <f t="shared" si="110"/>
        <v>0.24249999999999999</v>
      </c>
      <c r="L89" s="38">
        <f t="shared" si="110"/>
        <v>1.7500000000000002E-2</v>
      </c>
      <c r="M89" s="38">
        <f t="shared" si="110"/>
        <v>0.45</v>
      </c>
      <c r="N89" s="38">
        <f t="shared" si="110"/>
        <v>36.35</v>
      </c>
      <c r="O89" s="38">
        <f t="shared" si="110"/>
        <v>0.1275</v>
      </c>
      <c r="P89" s="38">
        <f t="shared" si="110"/>
        <v>1</v>
      </c>
      <c r="Q89" s="38" t="str">
        <f t="shared" si="110"/>
        <v/>
      </c>
      <c r="R89" s="38" t="str">
        <f t="shared" si="110"/>
        <v/>
      </c>
      <c r="S89" s="38">
        <f t="shared" si="110"/>
        <v>341.75</v>
      </c>
      <c r="T89" s="38" t="str">
        <f t="shared" si="110"/>
        <v/>
      </c>
      <c r="U89" s="38">
        <f t="shared" si="110"/>
        <v>2.5</v>
      </c>
      <c r="V89" s="38" t="str">
        <f t="shared" si="110"/>
        <v/>
      </c>
      <c r="W89" s="38">
        <f t="shared" si="110"/>
        <v>95.125</v>
      </c>
      <c r="X89" s="38">
        <f t="shared" si="110"/>
        <v>1.425</v>
      </c>
      <c r="Y89" s="38">
        <f t="shared" si="110"/>
        <v>101</v>
      </c>
      <c r="Z89" s="38">
        <f t="shared" si="110"/>
        <v>2.9250000000000003</v>
      </c>
      <c r="AA89" s="38">
        <f t="shared" si="110"/>
        <v>37</v>
      </c>
      <c r="AB89" s="38">
        <f t="shared" si="110"/>
        <v>8.4600000000000009</v>
      </c>
      <c r="AC89" s="38">
        <f t="shared" si="110"/>
        <v>5.58</v>
      </c>
      <c r="AD89" s="38">
        <f t="shared" si="110"/>
        <v>0.37999999999999995</v>
      </c>
      <c r="AE89" s="38">
        <f t="shared" si="110"/>
        <v>23.675000000000004</v>
      </c>
      <c r="AF89" s="38">
        <f t="shared" si="110"/>
        <v>7.7475000000000005</v>
      </c>
      <c r="AG89" s="38">
        <f t="shared" si="110"/>
        <v>1.25</v>
      </c>
      <c r="AH89" s="38">
        <f t="shared" si="110"/>
        <v>9.25</v>
      </c>
      <c r="AI89" s="38">
        <f t="shared" si="110"/>
        <v>1.7649999999999999</v>
      </c>
      <c r="AJ89" s="38">
        <f t="shared" si="110"/>
        <v>0.3</v>
      </c>
      <c r="AK89" s="38">
        <f t="shared" si="110"/>
        <v>48.5</v>
      </c>
      <c r="AL89" s="38">
        <f t="shared" si="110"/>
        <v>13.75</v>
      </c>
      <c r="AM89" s="38">
        <f t="shared" si="110"/>
        <v>0.81499999999999995</v>
      </c>
      <c r="AN89" s="38">
        <f t="shared" si="110"/>
        <v>312.75</v>
      </c>
      <c r="AO89" s="38">
        <f t="shared" si="110"/>
        <v>24.5</v>
      </c>
      <c r="AP89" s="38">
        <f t="shared" si="110"/>
        <v>29.750000000000004</v>
      </c>
      <c r="AQ89" s="38">
        <f t="shared" si="110"/>
        <v>38.024999999999999</v>
      </c>
      <c r="AR89" s="38">
        <f t="shared" si="110"/>
        <v>39.75</v>
      </c>
      <c r="AS89" s="38">
        <f t="shared" si="110"/>
        <v>80.5</v>
      </c>
      <c r="AT89" s="38">
        <f t="shared" si="110"/>
        <v>10.875</v>
      </c>
      <c r="AU89" s="38">
        <f t="shared" si="110"/>
        <v>156</v>
      </c>
      <c r="AV89" s="38" t="str">
        <f t="shared" si="110"/>
        <v/>
      </c>
      <c r="AW89" s="38">
        <f t="shared" si="110"/>
        <v>0.52500000000000002</v>
      </c>
      <c r="AX89" s="38" t="str">
        <f t="shared" si="110"/>
        <v/>
      </c>
      <c r="AY89" s="38" t="str">
        <f t="shared" si="110"/>
        <v/>
      </c>
      <c r="AZ89" s="38">
        <f t="shared" si="110"/>
        <v>8.0500000000000007</v>
      </c>
      <c r="BA89" s="38">
        <f t="shared" si="110"/>
        <v>3.75</v>
      </c>
      <c r="BB89" s="38">
        <f t="shared" si="110"/>
        <v>73.325000000000003</v>
      </c>
      <c r="BC89" s="38">
        <f t="shared" si="110"/>
        <v>2.5750000000000002</v>
      </c>
      <c r="BD89" s="38">
        <f t="shared" si="110"/>
        <v>1.33</v>
      </c>
      <c r="BE89" s="38">
        <f t="shared" si="110"/>
        <v>0.82499999999999996</v>
      </c>
      <c r="BF89" s="38">
        <f t="shared" si="110"/>
        <v>13.75</v>
      </c>
      <c r="BG89" s="38">
        <f t="shared" si="110"/>
        <v>2.75</v>
      </c>
      <c r="BH89" s="38">
        <f t="shared" si="110"/>
        <v>0.81749999999999989</v>
      </c>
      <c r="BI89" s="38">
        <f t="shared" si="110"/>
        <v>5.48</v>
      </c>
      <c r="BJ89" s="38">
        <f t="shared" si="110"/>
        <v>17.25</v>
      </c>
      <c r="BK89" s="38">
        <f t="shared" si="110"/>
        <v>4</v>
      </c>
      <c r="BL89" s="38">
        <f t="shared" si="110"/>
        <v>43.875</v>
      </c>
      <c r="BM89" s="38">
        <f t="shared" si="110"/>
        <v>5.5250000000000004</v>
      </c>
      <c r="BN89" s="38">
        <f t="shared" si="110"/>
        <v>56.25</v>
      </c>
      <c r="BO89" s="38">
        <f t="shared" si="110"/>
        <v>292.25</v>
      </c>
      <c r="BP89" s="38">
        <f t="shared" si="110"/>
        <v>8.249999999999999E-2</v>
      </c>
      <c r="BQ89" s="38">
        <f t="shared" si="110"/>
        <v>0.496</v>
      </c>
      <c r="BR89" s="38">
        <f t="shared" si="110"/>
        <v>12.049999999999999</v>
      </c>
      <c r="BS89" s="38">
        <f t="shared" ref="BS89:CF89" si="111">IF(ISNUMBER(BS85+BS86+BS87+BS88),AVERAGE(BS85:BS88),"")</f>
        <v>4.7500000000000001E-2</v>
      </c>
      <c r="BT89" s="38">
        <f t="shared" si="111"/>
        <v>0.11749999999999999</v>
      </c>
      <c r="BU89" s="38">
        <f t="shared" si="111"/>
        <v>1.2500000000000001E-2</v>
      </c>
      <c r="BV89" s="38">
        <f t="shared" si="111"/>
        <v>2.84</v>
      </c>
      <c r="BW89" s="38">
        <f t="shared" si="111"/>
        <v>4.8025000000000002</v>
      </c>
      <c r="BX89" s="38">
        <f t="shared" si="111"/>
        <v>2.7725</v>
      </c>
      <c r="BY89" s="38">
        <f t="shared" si="111"/>
        <v>0.45</v>
      </c>
      <c r="BZ89" s="38">
        <f t="shared" si="111"/>
        <v>0.04</v>
      </c>
      <c r="CA89" s="38">
        <f t="shared" si="111"/>
        <v>0.97</v>
      </c>
      <c r="CB89" s="38">
        <f t="shared" si="111"/>
        <v>4.4999999999999998E-2</v>
      </c>
      <c r="CC89" s="38">
        <f t="shared" si="111"/>
        <v>74.95</v>
      </c>
      <c r="CD89" s="38" t="str">
        <f t="shared" si="111"/>
        <v/>
      </c>
      <c r="CE89" s="38">
        <f t="shared" si="111"/>
        <v>0.22</v>
      </c>
      <c r="CF89" s="38" t="str">
        <f t="shared" si="111"/>
        <v/>
      </c>
    </row>
    <row r="90" spans="1:84" s="15" customFormat="1" ht="13.2">
      <c r="A90" s="2"/>
      <c r="B90" s="3"/>
      <c r="C90" s="3"/>
      <c r="D90" s="3"/>
      <c r="E90" s="45" t="s">
        <v>191</v>
      </c>
      <c r="F90" s="38">
        <f>IF(ISNUMBER(F85+F86+F87+F88),_xlfn.STDEV.P(F85:F88),"")</f>
        <v>2.0615528128088303</v>
      </c>
      <c r="G90" s="38">
        <f t="shared" ref="G90:BR90" si="112">IF(ISNUMBER(G85+G86+G87+G88),_xlfn.STDEV.P(G85:G88),"")</f>
        <v>0.24809272460110537</v>
      </c>
      <c r="H90" s="38">
        <f t="shared" si="112"/>
        <v>1.2990381056766531E-2</v>
      </c>
      <c r="I90" s="38">
        <f t="shared" si="112"/>
        <v>6.1796035471541347E-2</v>
      </c>
      <c r="J90" s="38">
        <f t="shared" si="112"/>
        <v>0.15532224567009065</v>
      </c>
      <c r="K90" s="38">
        <f t="shared" si="112"/>
        <v>1.2990381056766578E-2</v>
      </c>
      <c r="L90" s="38">
        <f t="shared" si="112"/>
        <v>4.3301270189221863E-3</v>
      </c>
      <c r="M90" s="38">
        <f t="shared" si="112"/>
        <v>5.0000000000000024E-2</v>
      </c>
      <c r="N90" s="38">
        <f t="shared" si="112"/>
        <v>1.6650825805346721</v>
      </c>
      <c r="O90" s="38">
        <f t="shared" si="112"/>
        <v>8.2915619758885065E-3</v>
      </c>
      <c r="P90" s="38">
        <f t="shared" si="112"/>
        <v>0</v>
      </c>
      <c r="Q90" s="38" t="str">
        <f t="shared" si="112"/>
        <v/>
      </c>
      <c r="R90" s="38" t="str">
        <f t="shared" si="112"/>
        <v/>
      </c>
      <c r="S90" s="38">
        <f t="shared" si="112"/>
        <v>3.7666297933298409</v>
      </c>
      <c r="T90" s="38" t="str">
        <f t="shared" si="112"/>
        <v/>
      </c>
      <c r="U90" s="38">
        <f t="shared" si="112"/>
        <v>0.12247448713915901</v>
      </c>
      <c r="V90" s="38" t="str">
        <f t="shared" si="112"/>
        <v/>
      </c>
      <c r="W90" s="38">
        <f t="shared" si="112"/>
        <v>2.8472574523565672</v>
      </c>
      <c r="X90" s="38">
        <f t="shared" si="112"/>
        <v>0.22776083947860723</v>
      </c>
      <c r="Y90" s="38">
        <f t="shared" si="112"/>
        <v>4.358898943540674</v>
      </c>
      <c r="Z90" s="38">
        <f t="shared" si="112"/>
        <v>4.3301270189221974E-2</v>
      </c>
      <c r="AA90" s="38">
        <f t="shared" si="112"/>
        <v>0.70710678118654757</v>
      </c>
      <c r="AB90" s="38">
        <f t="shared" si="112"/>
        <v>8.5732140997411319E-2</v>
      </c>
      <c r="AC90" s="38">
        <f t="shared" si="112"/>
        <v>6.4420493633625495E-2</v>
      </c>
      <c r="AD90" s="38">
        <f t="shared" si="112"/>
        <v>2.2360679774997897E-2</v>
      </c>
      <c r="AE90" s="38">
        <f t="shared" si="112"/>
        <v>0.64177488264967253</v>
      </c>
      <c r="AF90" s="38">
        <f t="shared" si="112"/>
        <v>0.27752252160860746</v>
      </c>
      <c r="AG90" s="38">
        <f t="shared" si="112"/>
        <v>0.4330127018922193</v>
      </c>
      <c r="AH90" s="38">
        <f t="shared" si="112"/>
        <v>0.4330127018922193</v>
      </c>
      <c r="AI90" s="38">
        <f t="shared" si="112"/>
        <v>4.2720018726587691E-2</v>
      </c>
      <c r="AJ90" s="38">
        <f t="shared" si="112"/>
        <v>0</v>
      </c>
      <c r="AK90" s="38">
        <f t="shared" si="112"/>
        <v>1.6970562748477132</v>
      </c>
      <c r="AL90" s="38">
        <f t="shared" si="112"/>
        <v>0.82915619758884995</v>
      </c>
      <c r="AM90" s="38">
        <f t="shared" si="112"/>
        <v>4.9999999999999489E-3</v>
      </c>
      <c r="AN90" s="38">
        <f t="shared" si="112"/>
        <v>16.406934509529805</v>
      </c>
      <c r="AO90" s="38">
        <f t="shared" si="112"/>
        <v>0.5</v>
      </c>
      <c r="AP90" s="38">
        <f t="shared" si="112"/>
        <v>3.1404617494883977</v>
      </c>
      <c r="AQ90" s="38">
        <f t="shared" si="112"/>
        <v>0.53560713214071276</v>
      </c>
      <c r="AR90" s="38">
        <f t="shared" si="112"/>
        <v>2.4874685927665499</v>
      </c>
      <c r="AS90" s="38">
        <f t="shared" si="112"/>
        <v>2.2912878474779199</v>
      </c>
      <c r="AT90" s="38">
        <f t="shared" si="112"/>
        <v>0.38971143170299749</v>
      </c>
      <c r="AU90" s="38">
        <f t="shared" si="112"/>
        <v>2.5495097567963922</v>
      </c>
      <c r="AV90" s="38" t="str">
        <f t="shared" si="112"/>
        <v/>
      </c>
      <c r="AW90" s="38">
        <f t="shared" si="112"/>
        <v>4.3301270189221926E-2</v>
      </c>
      <c r="AX90" s="38" t="str">
        <f t="shared" si="112"/>
        <v/>
      </c>
      <c r="AY90" s="38" t="str">
        <f t="shared" si="112"/>
        <v/>
      </c>
      <c r="AZ90" s="38">
        <f t="shared" si="112"/>
        <v>0.11180339887498908</v>
      </c>
      <c r="BA90" s="38">
        <f t="shared" si="112"/>
        <v>0.4330127018922193</v>
      </c>
      <c r="BB90" s="38">
        <f t="shared" si="112"/>
        <v>3.1307946275666207</v>
      </c>
      <c r="BC90" s="38">
        <f t="shared" si="112"/>
        <v>0.93908199854964691</v>
      </c>
      <c r="BD90" s="38">
        <f t="shared" si="112"/>
        <v>2.8284271247461926E-2</v>
      </c>
      <c r="BE90" s="38">
        <f t="shared" si="112"/>
        <v>0.10897247358851772</v>
      </c>
      <c r="BF90" s="38">
        <f t="shared" si="112"/>
        <v>0.6344288770224763</v>
      </c>
      <c r="BG90" s="38">
        <f t="shared" si="112"/>
        <v>0.1118033988749894</v>
      </c>
      <c r="BH90" s="38">
        <f t="shared" si="112"/>
        <v>1.0897247358851649E-2</v>
      </c>
      <c r="BI90" s="38">
        <f t="shared" si="112"/>
        <v>3.9370039370058951E-2</v>
      </c>
      <c r="BJ90" s="38">
        <f t="shared" si="112"/>
        <v>0.4330127018922193</v>
      </c>
      <c r="BK90" s="38">
        <f t="shared" si="112"/>
        <v>0</v>
      </c>
      <c r="BL90" s="38">
        <f t="shared" si="112"/>
        <v>6.2198774103674968</v>
      </c>
      <c r="BM90" s="38">
        <f t="shared" si="112"/>
        <v>0.12990381056766565</v>
      </c>
      <c r="BN90" s="38">
        <f t="shared" si="112"/>
        <v>1.6393596310755001</v>
      </c>
      <c r="BO90" s="38">
        <f t="shared" si="112"/>
        <v>21.970150204311302</v>
      </c>
      <c r="BP90" s="38">
        <f t="shared" si="112"/>
        <v>4.3301270189221907E-3</v>
      </c>
      <c r="BQ90" s="38">
        <f t="shared" si="112"/>
        <v>0</v>
      </c>
      <c r="BR90" s="38">
        <f t="shared" si="112"/>
        <v>0.11180339887498908</v>
      </c>
      <c r="BS90" s="38">
        <f t="shared" ref="BS90:CF90" si="113">IF(ISNUMBER(BS85+BS86+BS87+BS88),_xlfn.STDEV.P(BS85:BS88),"")</f>
        <v>8.2915619758884875E-3</v>
      </c>
      <c r="BT90" s="38">
        <f t="shared" si="113"/>
        <v>8.2915619758885013E-3</v>
      </c>
      <c r="BU90" s="38">
        <f t="shared" si="113"/>
        <v>4.3301270189221924E-3</v>
      </c>
      <c r="BV90" s="38">
        <f t="shared" si="113"/>
        <v>1.2247448713915809E-2</v>
      </c>
      <c r="BW90" s="38">
        <f t="shared" si="113"/>
        <v>3.1124748994971866E-2</v>
      </c>
      <c r="BX90" s="38">
        <f t="shared" si="113"/>
        <v>5.5396299515400815E-2</v>
      </c>
      <c r="BY90" s="38">
        <f t="shared" si="113"/>
        <v>7.0710678118654814E-3</v>
      </c>
      <c r="BZ90" s="38">
        <f t="shared" si="113"/>
        <v>0</v>
      </c>
      <c r="CA90" s="38">
        <f t="shared" si="113"/>
        <v>4.0620192023179798E-2</v>
      </c>
      <c r="CB90" s="38">
        <f t="shared" si="113"/>
        <v>5.000000000000001E-3</v>
      </c>
      <c r="CC90" s="38">
        <f t="shared" si="113"/>
        <v>0.55901699437494745</v>
      </c>
      <c r="CD90" s="38" t="str">
        <f t="shared" si="113"/>
        <v/>
      </c>
      <c r="CE90" s="38">
        <f t="shared" si="113"/>
        <v>1.2247448713915889E-2</v>
      </c>
      <c r="CF90" s="38" t="str">
        <f t="shared" si="113"/>
        <v/>
      </c>
    </row>
    <row r="91" spans="1:84" s="15" customFormat="1" ht="13.2">
      <c r="A91" s="18"/>
      <c r="B91" s="19"/>
      <c r="C91" s="19"/>
      <c r="D91" s="19"/>
      <c r="E91" s="46" t="s">
        <v>192</v>
      </c>
      <c r="F91" s="44">
        <f>IF(ISNUMBER(F89+F90),F90/F89,"")</f>
        <v>0.37482778414706003</v>
      </c>
      <c r="G91" s="44">
        <f t="shared" ref="G91" si="114">IF(ISNUMBER(G89+G90),G90/G89,"")</f>
        <v>4.02747929547249E-2</v>
      </c>
      <c r="H91" s="44">
        <f t="shared" ref="H91" si="115">IF(ISNUMBER(H89+H90),H90/H89,"")</f>
        <v>0.19245008972987451</v>
      </c>
      <c r="I91" s="44">
        <f t="shared" ref="I91" si="116">IF(ISNUMBER(I89+I90),I90/I89,"")</f>
        <v>3.1328788578728194E-2</v>
      </c>
      <c r="J91" s="44">
        <f t="shared" ref="J91" si="117">IF(ISNUMBER(J89+J90),J90/J89,"")</f>
        <v>3.7929730322366455E-2</v>
      </c>
      <c r="K91" s="44">
        <f t="shared" ref="K91" si="118">IF(ISNUMBER(K89+K90),K90/K89,"")</f>
        <v>5.3568581677387955E-2</v>
      </c>
      <c r="L91" s="44">
        <f t="shared" ref="L91" si="119">IF(ISNUMBER(L89+L90),L90/L89,"")</f>
        <v>0.24743582965269634</v>
      </c>
      <c r="M91" s="44">
        <f t="shared" ref="M91" si="120">IF(ISNUMBER(M89+M90),M90/M89,"")</f>
        <v>0.11111111111111116</v>
      </c>
      <c r="N91" s="44">
        <f t="shared" ref="N91" si="121">IF(ISNUMBER(N89+N90),N90/N89,"")</f>
        <v>4.5806948570417387E-2</v>
      </c>
      <c r="O91" s="44">
        <f t="shared" ref="O91" si="122">IF(ISNUMBER(O89+O90),O90/O89,"")</f>
        <v>6.5031858634419654E-2</v>
      </c>
      <c r="P91" s="44">
        <f t="shared" ref="P91" si="123">IF(ISNUMBER(P89+P90),P90/P89,"")</f>
        <v>0</v>
      </c>
      <c r="Q91" s="44" t="str">
        <f t="shared" ref="Q91" si="124">IF(ISNUMBER(Q89+Q90),Q90/Q89,"")</f>
        <v/>
      </c>
      <c r="R91" s="44" t="str">
        <f t="shared" ref="R91" si="125">IF(ISNUMBER(R89+R90),R90/R89,"")</f>
        <v/>
      </c>
      <c r="S91" s="44">
        <f t="shared" ref="S91" si="126">IF(ISNUMBER(S89+S90),S90/S89,"")</f>
        <v>1.102159412825118E-2</v>
      </c>
      <c r="T91" s="44" t="str">
        <f t="shared" ref="T91" si="127">IF(ISNUMBER(T89+T90),T90/T89,"")</f>
        <v/>
      </c>
      <c r="U91" s="44">
        <f t="shared" ref="U91" si="128">IF(ISNUMBER(U89+U90),U90/U89,"")</f>
        <v>4.8989794855663606E-2</v>
      </c>
      <c r="V91" s="44" t="str">
        <f t="shared" ref="V91" si="129">IF(ISNUMBER(V89+V90),V90/V89,"")</f>
        <v/>
      </c>
      <c r="W91" s="44">
        <f t="shared" ref="W91" si="130">IF(ISNUMBER(W89+W90),W90/W89,"")</f>
        <v>2.9931747199543415E-2</v>
      </c>
      <c r="X91" s="44">
        <f t="shared" ref="X91" si="131">IF(ISNUMBER(X89+X90),X90/X89,"")</f>
        <v>0.15983216805516295</v>
      </c>
      <c r="Y91" s="44">
        <f t="shared" ref="Y91" si="132">IF(ISNUMBER(Y89+Y90),Y90/Y89,"")</f>
        <v>4.3157415282580928E-2</v>
      </c>
      <c r="Z91" s="44">
        <f t="shared" ref="Z91" si="133">IF(ISNUMBER(Z89+Z90),Z90/Z89,"")</f>
        <v>1.4803853056144263E-2</v>
      </c>
      <c r="AA91" s="44">
        <f t="shared" ref="AA91" si="134">IF(ISNUMBER(AA89+AA90),AA90/AA89,"")</f>
        <v>1.9110994086122907E-2</v>
      </c>
      <c r="AB91" s="44">
        <f t="shared" ref="AB91" si="135">IF(ISNUMBER(AB89+AB90),AB90/AB89,"")</f>
        <v>1.0133822812932779E-2</v>
      </c>
      <c r="AC91" s="44">
        <f t="shared" ref="AC91" si="136">IF(ISNUMBER(AC89+AC90),AC90/AC89,"")</f>
        <v>1.1544891332190948E-2</v>
      </c>
      <c r="AD91" s="44">
        <f t="shared" ref="AD91" si="137">IF(ISNUMBER(AD89+AD90),AD90/AD89,"")</f>
        <v>5.8843894144731318E-2</v>
      </c>
      <c r="AE91" s="44">
        <f t="shared" ref="AE91" si="138">IF(ISNUMBER(AE89+AE90),AE90/AE89,"")</f>
        <v>2.710770359660707E-2</v>
      </c>
      <c r="AF91" s="44">
        <f t="shared" ref="AF91" si="139">IF(ISNUMBER(AF89+AF90),AF90/AF89,"")</f>
        <v>3.58209127600655E-2</v>
      </c>
      <c r="AG91" s="44">
        <f t="shared" ref="AG91" si="140">IF(ISNUMBER(AG89+AG90),AG90/AG89,"")</f>
        <v>0.34641016151377546</v>
      </c>
      <c r="AH91" s="44">
        <f t="shared" ref="AH91" si="141">IF(ISNUMBER(AH89+AH90),AH90/AH89,"")</f>
        <v>4.6812183988348036E-2</v>
      </c>
      <c r="AI91" s="44">
        <f t="shared" ref="AI91" si="142">IF(ISNUMBER(AI89+AI90),AI90/AI89,"")</f>
        <v>2.420397661563042E-2</v>
      </c>
      <c r="AJ91" s="44">
        <f t="shared" ref="AJ91" si="143">IF(ISNUMBER(AJ89+AJ90),AJ90/AJ89,"")</f>
        <v>0</v>
      </c>
      <c r="AK91" s="44">
        <f t="shared" ref="AK91" si="144">IF(ISNUMBER(AK89+AK90),AK90/AK89,"")</f>
        <v>3.49908510277879E-2</v>
      </c>
      <c r="AL91" s="44">
        <f t="shared" ref="AL91" si="145">IF(ISNUMBER(AL89+AL90),AL90/AL89,"")</f>
        <v>6.0302268915552723E-2</v>
      </c>
      <c r="AM91" s="44">
        <f t="shared" ref="AM91" si="146">IF(ISNUMBER(AM89+AM90),AM90/AM89,"")</f>
        <v>6.1349693251533119E-3</v>
      </c>
      <c r="AN91" s="44">
        <f t="shared" ref="AN91" si="147">IF(ISNUMBER(AN89+AN90),AN90/AN89,"")</f>
        <v>5.2460222252693221E-2</v>
      </c>
      <c r="AO91" s="44">
        <f t="shared" ref="AO91" si="148">IF(ISNUMBER(AO89+AO90),AO90/AO89,"")</f>
        <v>2.0408163265306121E-2</v>
      </c>
      <c r="AP91" s="44">
        <f t="shared" ref="AP91" si="149">IF(ISNUMBER(AP89+AP90),AP90/AP89,"")</f>
        <v>0.10556173947860159</v>
      </c>
      <c r="AQ91" s="44">
        <f t="shared" ref="AQ91" si="150">IF(ISNUMBER(AQ89+AQ90),AQ90/AQ89,"")</f>
        <v>1.4085657649985872E-2</v>
      </c>
      <c r="AR91" s="44">
        <f t="shared" ref="AR91" si="151">IF(ISNUMBER(AR89+AR90),AR90/AR89,"")</f>
        <v>6.2577826233120748E-2</v>
      </c>
      <c r="AS91" s="44">
        <f t="shared" ref="AS91" si="152">IF(ISNUMBER(AS89+AS90),AS90/AS89,"")</f>
        <v>2.8463203074259875E-2</v>
      </c>
      <c r="AT91" s="44">
        <f t="shared" ref="AT91" si="153">IF(ISNUMBER(AT89+AT90),AT90/AT89,"")</f>
        <v>3.5835533949700918E-2</v>
      </c>
      <c r="AU91" s="44">
        <f t="shared" ref="AU91" si="154">IF(ISNUMBER(AU89+AU90),AU90/AU89,"")</f>
        <v>1.6343011261515335E-2</v>
      </c>
      <c r="AV91" s="44" t="str">
        <f t="shared" ref="AV91" si="155">IF(ISNUMBER(AV89+AV90),AV90/AV89,"")</f>
        <v/>
      </c>
      <c r="AW91" s="44">
        <f t="shared" ref="AW91" si="156">IF(ISNUMBER(AW89+AW90),AW90/AW89,"")</f>
        <v>8.2478609884232237E-2</v>
      </c>
      <c r="AX91" s="44" t="str">
        <f t="shared" ref="AX91" si="157">IF(ISNUMBER(AX89+AX90),AX90/AX89,"")</f>
        <v/>
      </c>
      <c r="AY91" s="44" t="str">
        <f t="shared" ref="AY91" si="158">IF(ISNUMBER(AY89+AY90),AY90/AY89,"")</f>
        <v/>
      </c>
      <c r="AZ91" s="44">
        <f t="shared" ref="AZ91" si="159">IF(ISNUMBER(AZ89+AZ90),AZ90/AZ89,"")</f>
        <v>1.3888620978259512E-2</v>
      </c>
      <c r="BA91" s="44">
        <f t="shared" ref="BA91" si="160">IF(ISNUMBER(BA89+BA90),BA90/BA89,"")</f>
        <v>0.11547005383792515</v>
      </c>
      <c r="BB91" s="44">
        <f t="shared" ref="BB91" si="161">IF(ISNUMBER(BB89+BB90),BB90/BB89,"")</f>
        <v>4.269750600159046E-2</v>
      </c>
      <c r="BC91" s="44">
        <f t="shared" ref="BC91" si="162">IF(ISNUMBER(BC89+BC90),BC90/BC89,"")</f>
        <v>0.36469203827170749</v>
      </c>
      <c r="BD91" s="44">
        <f t="shared" ref="BD91" si="163">IF(ISNUMBER(BD89+BD90),BD90/BD89,"")</f>
        <v>2.1266369358993929E-2</v>
      </c>
      <c r="BE91" s="44">
        <f t="shared" ref="BE91" si="164">IF(ISNUMBER(BE89+BE90),BE90/BE89,"")</f>
        <v>0.13208784677396088</v>
      </c>
      <c r="BF91" s="44">
        <f t="shared" ref="BF91" si="165">IF(ISNUMBER(BF89+BF90),BF90/BF89,"")</f>
        <v>4.6140281965271E-2</v>
      </c>
      <c r="BG91" s="44">
        <f t="shared" ref="BG91" si="166">IF(ISNUMBER(BG89+BG90),BG90/BG89,"")</f>
        <v>4.0655781409087051E-2</v>
      </c>
      <c r="BH91" s="44">
        <f t="shared" ref="BH91" si="167">IF(ISNUMBER(BH89+BH90),BH90/BH89,"")</f>
        <v>1.3329966188197737E-2</v>
      </c>
      <c r="BI91" s="44">
        <f t="shared" ref="BI91" si="168">IF(ISNUMBER(BI89+BI90),BI90/BI89,"")</f>
        <v>7.1843137536603922E-3</v>
      </c>
      <c r="BJ91" s="44">
        <f t="shared" ref="BJ91" si="169">IF(ISNUMBER(BJ89+BJ90),BJ90/BJ89,"")</f>
        <v>2.5102185616940248E-2</v>
      </c>
      <c r="BK91" s="44">
        <f t="shared" ref="BK91" si="170">IF(ISNUMBER(BK89+BK90),BK90/BK89,"")</f>
        <v>0</v>
      </c>
      <c r="BL91" s="44">
        <f t="shared" ref="BL91" si="171">IF(ISNUMBER(BL89+BL90),BL90/BL89,"")</f>
        <v>0.14176358770068367</v>
      </c>
      <c r="BM91" s="44">
        <f t="shared" ref="BM91" si="172">IF(ISNUMBER(BM89+BM90),BM90/BM89,"")</f>
        <v>2.3512001912699663E-2</v>
      </c>
      <c r="BN91" s="44">
        <f t="shared" ref="BN91" si="173">IF(ISNUMBER(BN89+BN90),BN90/BN89,"")</f>
        <v>2.914417121912E-2</v>
      </c>
      <c r="BO91" s="44">
        <f t="shared" ref="BO91" si="174">IF(ISNUMBER(BO89+BO90),BO90/BO89,"")</f>
        <v>7.5175877516890685E-2</v>
      </c>
      <c r="BP91" s="44">
        <f t="shared" ref="BP91" si="175">IF(ISNUMBER(BP89+BP90),BP90/BP89,"")</f>
        <v>5.248638810814777E-2</v>
      </c>
      <c r="BQ91" s="44">
        <f t="shared" ref="BQ91" si="176">IF(ISNUMBER(BQ89+BQ90),BQ90/BQ89,"")</f>
        <v>0</v>
      </c>
      <c r="BR91" s="44">
        <f t="shared" ref="BR91" si="177">IF(ISNUMBER(BR89+BR90),BR90/BR89,"")</f>
        <v>9.2782903630696332E-3</v>
      </c>
      <c r="BS91" s="44">
        <f t="shared" ref="BS91" si="178">IF(ISNUMBER(BS89+BS90),BS90/BS89,"")</f>
        <v>0.17455919949238921</v>
      </c>
      <c r="BT91" s="44">
        <f t="shared" ref="BT91" si="179">IF(ISNUMBER(BT89+BT90),BT90/BT89,"")</f>
        <v>7.0566484901178742E-2</v>
      </c>
      <c r="BU91" s="44">
        <f t="shared" ref="BU91" si="180">IF(ISNUMBER(BU89+BU90),BU90/BU89,"")</f>
        <v>0.34641016151377535</v>
      </c>
      <c r="BV91" s="44">
        <f t="shared" ref="BV91" si="181">IF(ISNUMBER(BV89+BV90),BV90/BV89,"")</f>
        <v>4.3124819415196513E-3</v>
      </c>
      <c r="BW91" s="44">
        <f t="shared" ref="BW91" si="182">IF(ISNUMBER(BW89+BW90),BW90/BW89,"")</f>
        <v>6.4809472139452087E-3</v>
      </c>
      <c r="BX91" s="44">
        <f t="shared" ref="BX91" si="183">IF(ISNUMBER(BX89+BX90),BX90/BX89,"")</f>
        <v>1.9980631024490825E-2</v>
      </c>
      <c r="BY91" s="44">
        <f t="shared" ref="BY91" si="184">IF(ISNUMBER(BY89+BY90),BY90/BY89,"")</f>
        <v>1.5713484026367738E-2</v>
      </c>
      <c r="BZ91" s="44">
        <f t="shared" ref="BZ91" si="185">IF(ISNUMBER(BZ89+BZ90),BZ90/BZ89,"")</f>
        <v>0</v>
      </c>
      <c r="CA91" s="44">
        <f t="shared" ref="CA91" si="186">IF(ISNUMBER(CA89+CA90),CA90/CA89,"")</f>
        <v>4.1876486621834845E-2</v>
      </c>
      <c r="CB91" s="44">
        <f t="shared" ref="CB91" si="187">IF(ISNUMBER(CB89+CB90),CB90/CB89,"")</f>
        <v>0.11111111111111113</v>
      </c>
      <c r="CC91" s="44">
        <f t="shared" ref="CC91" si="188">IF(ISNUMBER(CC89+CC90),CC90/CC89,"")</f>
        <v>7.4585322798525339E-3</v>
      </c>
      <c r="CD91" s="44" t="str">
        <f t="shared" ref="CD91" si="189">IF(ISNUMBER(CD89+CD90),CD90/CD89,"")</f>
        <v/>
      </c>
      <c r="CE91" s="44">
        <f t="shared" ref="CE91" si="190">IF(ISNUMBER(CE89+CE90),CE90/CE89,"")</f>
        <v>5.5670221426890404E-2</v>
      </c>
      <c r="CF91" s="44" t="str">
        <f t="shared" ref="CF91" si="191">IF(ISNUMBER(CF89+CF90),CF90/CF89,"")</f>
        <v/>
      </c>
    </row>
    <row r="92" spans="1:84" s="20" customFormat="1" ht="13.2">
      <c r="A92" s="21"/>
      <c r="B92" s="22"/>
      <c r="C92" s="22"/>
      <c r="D92" s="22"/>
      <c r="E92" s="22"/>
      <c r="F92" s="2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"/>
  <sheetViews>
    <sheetView tabSelected="1" workbookViewId="0">
      <selection activeCell="A5" sqref="A5"/>
    </sheetView>
  </sheetViews>
  <sheetFormatPr defaultRowHeight="14.4"/>
  <cols>
    <col min="1" max="1" width="13.6640625" style="25" bestFit="1" customWidth="1"/>
    <col min="2" max="2" width="13.6640625" style="25" customWidth="1"/>
    <col min="3" max="3" width="8.44140625" style="25" bestFit="1" customWidth="1"/>
    <col min="4" max="4" width="7.44140625" style="25" bestFit="1" customWidth="1"/>
    <col min="5" max="5" width="8.44140625" style="25" bestFit="1" customWidth="1"/>
    <col min="6" max="18" width="9.33203125" style="25" bestFit="1" customWidth="1"/>
    <col min="19" max="19" width="10.44140625" style="25" bestFit="1" customWidth="1"/>
    <col min="20" max="20" width="9.33203125" style="25" bestFit="1" customWidth="1"/>
    <col min="21" max="21" width="6.44140625" style="25" bestFit="1" customWidth="1"/>
    <col min="22" max="22" width="6.21875" style="25" bestFit="1" customWidth="1"/>
    <col min="23" max="63" width="8.88671875" style="25"/>
    <col min="64" max="73" width="10.77734375" style="25" bestFit="1" customWidth="1"/>
    <col min="74" max="16384" width="8.88671875" style="25"/>
  </cols>
  <sheetData>
    <row r="1" spans="1:73">
      <c r="A1" s="27" t="s">
        <v>178</v>
      </c>
      <c r="B1" s="27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</row>
    <row r="2" spans="1:73" s="6" customFormat="1">
      <c r="A2" s="28"/>
      <c r="B2" s="28"/>
      <c r="C2" s="29" t="s">
        <v>162</v>
      </c>
      <c r="D2" s="29" t="s">
        <v>163</v>
      </c>
      <c r="E2" s="29" t="s">
        <v>164</v>
      </c>
      <c r="F2" s="29" t="s">
        <v>165</v>
      </c>
      <c r="G2" s="29" t="s">
        <v>165</v>
      </c>
      <c r="H2" s="29" t="s">
        <v>165</v>
      </c>
      <c r="I2" s="29" t="s">
        <v>165</v>
      </c>
      <c r="J2" s="29" t="s">
        <v>165</v>
      </c>
      <c r="K2" s="29" t="s">
        <v>165</v>
      </c>
      <c r="L2" s="29" t="s">
        <v>165</v>
      </c>
      <c r="M2" s="29" t="s">
        <v>165</v>
      </c>
      <c r="N2" s="29" t="s">
        <v>165</v>
      </c>
      <c r="O2" s="29" t="s">
        <v>165</v>
      </c>
      <c r="P2" s="29" t="s">
        <v>165</v>
      </c>
      <c r="Q2" s="29" t="s">
        <v>165</v>
      </c>
      <c r="R2" s="29" t="s">
        <v>165</v>
      </c>
      <c r="S2" s="29" t="s">
        <v>166</v>
      </c>
      <c r="T2" s="29" t="s">
        <v>165</v>
      </c>
      <c r="U2" s="29" t="s">
        <v>167</v>
      </c>
      <c r="V2" s="29" t="s">
        <v>168</v>
      </c>
      <c r="W2" s="29" t="s">
        <v>169</v>
      </c>
      <c r="X2" s="29" t="s">
        <v>169</v>
      </c>
      <c r="Y2" s="29" t="s">
        <v>169</v>
      </c>
      <c r="Z2" s="29" t="s">
        <v>169</v>
      </c>
      <c r="AA2" s="29" t="s">
        <v>169</v>
      </c>
      <c r="AB2" s="29" t="s">
        <v>169</v>
      </c>
      <c r="AC2" s="29" t="s">
        <v>169</v>
      </c>
      <c r="AD2" s="29" t="s">
        <v>169</v>
      </c>
      <c r="AE2" s="29" t="s">
        <v>169</v>
      </c>
      <c r="AF2" s="29" t="s">
        <v>169</v>
      </c>
      <c r="AG2" s="29" t="s">
        <v>169</v>
      </c>
      <c r="AH2" s="29" t="s">
        <v>169</v>
      </c>
      <c r="AI2" s="29" t="s">
        <v>169</v>
      </c>
      <c r="AJ2" s="29" t="s">
        <v>169</v>
      </c>
      <c r="AK2" s="29" t="s">
        <v>169</v>
      </c>
      <c r="AL2" s="29" t="s">
        <v>169</v>
      </c>
      <c r="AM2" s="29" t="s">
        <v>169</v>
      </c>
      <c r="AN2" s="29" t="s">
        <v>169</v>
      </c>
      <c r="AO2" s="29" t="s">
        <v>169</v>
      </c>
      <c r="AP2" s="29" t="s">
        <v>169</v>
      </c>
      <c r="AQ2" s="29" t="s">
        <v>169</v>
      </c>
      <c r="AR2" s="29" t="s">
        <v>169</v>
      </c>
      <c r="AS2" s="29" t="s">
        <v>169</v>
      </c>
      <c r="AT2" s="29" t="s">
        <v>169</v>
      </c>
      <c r="AU2" s="29" t="s">
        <v>169</v>
      </c>
      <c r="AV2" s="29" t="s">
        <v>169</v>
      </c>
      <c r="AW2" s="29" t="s">
        <v>169</v>
      </c>
      <c r="AX2" s="29" t="s">
        <v>169</v>
      </c>
      <c r="AY2" s="29" t="s">
        <v>169</v>
      </c>
      <c r="AZ2" s="29" t="s">
        <v>169</v>
      </c>
      <c r="BA2" s="29" t="s">
        <v>169</v>
      </c>
      <c r="BB2" s="29" t="s">
        <v>170</v>
      </c>
      <c r="BC2" s="29" t="s">
        <v>170</v>
      </c>
      <c r="BD2" s="29" t="s">
        <v>170</v>
      </c>
      <c r="BE2" s="29" t="s">
        <v>170</v>
      </c>
      <c r="BF2" s="29" t="s">
        <v>170</v>
      </c>
      <c r="BG2" s="29" t="s">
        <v>170</v>
      </c>
      <c r="BH2" s="29" t="s">
        <v>170</v>
      </c>
      <c r="BI2" s="29" t="s">
        <v>170</v>
      </c>
      <c r="BJ2" s="29" t="s">
        <v>170</v>
      </c>
      <c r="BK2" s="29" t="s">
        <v>170</v>
      </c>
      <c r="BL2" s="29" t="s">
        <v>171</v>
      </c>
      <c r="BM2" s="29" t="s">
        <v>171</v>
      </c>
      <c r="BN2" s="29" t="s">
        <v>171</v>
      </c>
      <c r="BO2" s="29" t="s">
        <v>171</v>
      </c>
      <c r="BP2" s="29" t="s">
        <v>171</v>
      </c>
      <c r="BQ2" s="29" t="s">
        <v>171</v>
      </c>
      <c r="BR2" s="29" t="s">
        <v>171</v>
      </c>
      <c r="BS2" s="29" t="s">
        <v>171</v>
      </c>
      <c r="BT2" s="29" t="s">
        <v>171</v>
      </c>
      <c r="BU2" s="29" t="s">
        <v>171</v>
      </c>
    </row>
    <row r="3" spans="1:73" s="6" customFormat="1">
      <c r="A3" s="29" t="s">
        <v>172</v>
      </c>
      <c r="B3" s="29" t="s">
        <v>189</v>
      </c>
      <c r="C3" s="29" t="s">
        <v>10</v>
      </c>
      <c r="D3" s="29" t="s">
        <v>11</v>
      </c>
      <c r="E3" s="29" t="s">
        <v>11</v>
      </c>
      <c r="F3" s="29" t="s">
        <v>73</v>
      </c>
      <c r="G3" s="29" t="s">
        <v>74</v>
      </c>
      <c r="H3" s="29" t="s">
        <v>75</v>
      </c>
      <c r="I3" s="29" t="s">
        <v>76</v>
      </c>
      <c r="J3" s="29" t="s">
        <v>77</v>
      </c>
      <c r="K3" s="29" t="s">
        <v>78</v>
      </c>
      <c r="L3" s="29" t="s">
        <v>80</v>
      </c>
      <c r="M3" s="29" t="s">
        <v>81</v>
      </c>
      <c r="N3" s="29" t="s">
        <v>82</v>
      </c>
      <c r="O3" s="29" t="s">
        <v>83</v>
      </c>
      <c r="P3" s="29" t="s">
        <v>84</v>
      </c>
      <c r="Q3" s="29" t="s">
        <v>85</v>
      </c>
      <c r="R3" s="29" t="s">
        <v>86</v>
      </c>
      <c r="S3" s="29" t="s">
        <v>173</v>
      </c>
      <c r="T3" s="29" t="s">
        <v>174</v>
      </c>
      <c r="U3" s="29" t="s">
        <v>175</v>
      </c>
      <c r="V3" s="29" t="s">
        <v>18</v>
      </c>
      <c r="W3" s="29" t="s">
        <v>24</v>
      </c>
      <c r="X3" s="29" t="s">
        <v>28</v>
      </c>
      <c r="Y3" s="29" t="s">
        <v>30</v>
      </c>
      <c r="Z3" s="29" t="s">
        <v>31</v>
      </c>
      <c r="AA3" s="29" t="s">
        <v>33</v>
      </c>
      <c r="AB3" s="29" t="s">
        <v>34</v>
      </c>
      <c r="AC3" s="29" t="s">
        <v>35</v>
      </c>
      <c r="AD3" s="29" t="s">
        <v>36</v>
      </c>
      <c r="AE3" s="29" t="s">
        <v>37</v>
      </c>
      <c r="AF3" s="29" t="s">
        <v>38</v>
      </c>
      <c r="AG3" s="29" t="s">
        <v>39</v>
      </c>
      <c r="AH3" s="29" t="s">
        <v>40</v>
      </c>
      <c r="AI3" s="29" t="s">
        <v>42</v>
      </c>
      <c r="AJ3" s="29" t="s">
        <v>44</v>
      </c>
      <c r="AK3" s="29" t="s">
        <v>47</v>
      </c>
      <c r="AL3" s="29" t="s">
        <v>48</v>
      </c>
      <c r="AM3" s="29" t="s">
        <v>51</v>
      </c>
      <c r="AN3" s="29" t="s">
        <v>52</v>
      </c>
      <c r="AO3" s="29" t="s">
        <v>57</v>
      </c>
      <c r="AP3" s="29" t="s">
        <v>58</v>
      </c>
      <c r="AQ3" s="29" t="s">
        <v>59</v>
      </c>
      <c r="AR3" s="29" t="s">
        <v>60</v>
      </c>
      <c r="AS3" s="29" t="s">
        <v>61</v>
      </c>
      <c r="AT3" s="29" t="s">
        <v>63</v>
      </c>
      <c r="AU3" s="29" t="s">
        <v>65</v>
      </c>
      <c r="AV3" s="29" t="s">
        <v>66</v>
      </c>
      <c r="AW3" s="29" t="s">
        <v>67</v>
      </c>
      <c r="AX3" s="29" t="s">
        <v>68</v>
      </c>
      <c r="AY3" s="29" t="s">
        <v>69</v>
      </c>
      <c r="AZ3" s="29" t="s">
        <v>70</v>
      </c>
      <c r="BA3" s="29" t="s">
        <v>72</v>
      </c>
      <c r="BB3" s="29" t="s">
        <v>22</v>
      </c>
      <c r="BC3" s="29" t="s">
        <v>26</v>
      </c>
      <c r="BD3" s="29" t="s">
        <v>176</v>
      </c>
      <c r="BE3" s="29" t="s">
        <v>41</v>
      </c>
      <c r="BF3" s="29" t="s">
        <v>53</v>
      </c>
      <c r="BG3" s="29" t="s">
        <v>54</v>
      </c>
      <c r="BH3" s="29" t="s">
        <v>55</v>
      </c>
      <c r="BI3" s="29" t="s">
        <v>56</v>
      </c>
      <c r="BJ3" s="29" t="s">
        <v>62</v>
      </c>
      <c r="BK3" s="29" t="s">
        <v>64</v>
      </c>
      <c r="BL3" s="29" t="s">
        <v>21</v>
      </c>
      <c r="BM3" s="29" t="s">
        <v>27</v>
      </c>
      <c r="BN3" s="29" t="s">
        <v>29</v>
      </c>
      <c r="BO3" s="29" t="s">
        <v>32</v>
      </c>
      <c r="BP3" s="29" t="s">
        <v>43</v>
      </c>
      <c r="BQ3" s="29" t="s">
        <v>46</v>
      </c>
      <c r="BR3" s="29" t="s">
        <v>49</v>
      </c>
      <c r="BS3" s="29" t="s">
        <v>50</v>
      </c>
      <c r="BT3" s="29" t="s">
        <v>55</v>
      </c>
      <c r="BU3" s="29" t="s">
        <v>71</v>
      </c>
    </row>
    <row r="4" spans="1:73">
      <c r="A4" s="29" t="s">
        <v>177</v>
      </c>
      <c r="B4" s="29"/>
      <c r="C4" s="26" t="s">
        <v>90</v>
      </c>
      <c r="D4" s="26" t="s">
        <v>89</v>
      </c>
      <c r="E4" s="26" t="s">
        <v>90</v>
      </c>
      <c r="F4" s="26" t="s">
        <v>89</v>
      </c>
      <c r="G4" s="26" t="s">
        <v>89</v>
      </c>
      <c r="H4" s="26" t="s">
        <v>89</v>
      </c>
      <c r="I4" s="26" t="s">
        <v>89</v>
      </c>
      <c r="J4" s="26" t="s">
        <v>89</v>
      </c>
      <c r="K4" s="26" t="s">
        <v>89</v>
      </c>
      <c r="L4" s="26" t="s">
        <v>89</v>
      </c>
      <c r="M4" s="26" t="s">
        <v>89</v>
      </c>
      <c r="N4" s="26" t="s">
        <v>89</v>
      </c>
      <c r="O4" s="26" t="s">
        <v>89</v>
      </c>
      <c r="P4" s="26" t="s">
        <v>89</v>
      </c>
      <c r="Q4" s="26" t="s">
        <v>89</v>
      </c>
      <c r="R4" s="26" t="s">
        <v>89</v>
      </c>
      <c r="S4" s="26" t="s">
        <v>89</v>
      </c>
      <c r="T4" s="26" t="s">
        <v>89</v>
      </c>
      <c r="U4" s="26" t="s">
        <v>89</v>
      </c>
      <c r="V4" s="26" t="s">
        <v>89</v>
      </c>
      <c r="W4" s="26" t="s">
        <v>90</v>
      </c>
      <c r="X4" s="26" t="s">
        <v>90</v>
      </c>
      <c r="Y4" s="26" t="s">
        <v>90</v>
      </c>
      <c r="Z4" s="26" t="s">
        <v>90</v>
      </c>
      <c r="AA4" s="26" t="s">
        <v>90</v>
      </c>
      <c r="AB4" s="26" t="s">
        <v>90</v>
      </c>
      <c r="AC4" s="26" t="s">
        <v>90</v>
      </c>
      <c r="AD4" s="26" t="s">
        <v>90</v>
      </c>
      <c r="AE4" s="26" t="s">
        <v>90</v>
      </c>
      <c r="AF4" s="26" t="s">
        <v>90</v>
      </c>
      <c r="AG4" s="26" t="s">
        <v>90</v>
      </c>
      <c r="AH4" s="26" t="s">
        <v>90</v>
      </c>
      <c r="AI4" s="26" t="s">
        <v>90</v>
      </c>
      <c r="AJ4" s="26" t="s">
        <v>90</v>
      </c>
      <c r="AK4" s="26" t="s">
        <v>90</v>
      </c>
      <c r="AL4" s="26" t="s">
        <v>90</v>
      </c>
      <c r="AM4" s="26" t="s">
        <v>90</v>
      </c>
      <c r="AN4" s="26" t="s">
        <v>90</v>
      </c>
      <c r="AO4" s="26" t="s">
        <v>90</v>
      </c>
      <c r="AP4" s="26" t="s">
        <v>90</v>
      </c>
      <c r="AQ4" s="26" t="s">
        <v>90</v>
      </c>
      <c r="AR4" s="26" t="s">
        <v>90</v>
      </c>
      <c r="AS4" s="26" t="s">
        <v>90</v>
      </c>
      <c r="AT4" s="26" t="s">
        <v>90</v>
      </c>
      <c r="AU4" s="26" t="s">
        <v>90</v>
      </c>
      <c r="AV4" s="26" t="s">
        <v>90</v>
      </c>
      <c r="AW4" s="26" t="s">
        <v>90</v>
      </c>
      <c r="AX4" s="26" t="s">
        <v>90</v>
      </c>
      <c r="AY4" s="26" t="s">
        <v>90</v>
      </c>
      <c r="AZ4" s="26" t="s">
        <v>90</v>
      </c>
      <c r="BA4" s="26" t="s">
        <v>90</v>
      </c>
      <c r="BB4" s="26" t="s">
        <v>90</v>
      </c>
      <c r="BC4" s="26" t="s">
        <v>90</v>
      </c>
      <c r="BD4" s="26" t="s">
        <v>90</v>
      </c>
      <c r="BE4" s="26" t="s">
        <v>90</v>
      </c>
      <c r="BF4" s="26" t="s">
        <v>90</v>
      </c>
      <c r="BG4" s="26" t="s">
        <v>90</v>
      </c>
      <c r="BH4" s="26" t="s">
        <v>90</v>
      </c>
      <c r="BI4" s="26" t="s">
        <v>90</v>
      </c>
      <c r="BJ4" s="26" t="s">
        <v>90</v>
      </c>
      <c r="BK4" s="26" t="s">
        <v>90</v>
      </c>
      <c r="BL4" s="26" t="s">
        <v>90</v>
      </c>
      <c r="BM4" s="26" t="s">
        <v>90</v>
      </c>
      <c r="BN4" s="26" t="s">
        <v>90</v>
      </c>
      <c r="BO4" s="26" t="s">
        <v>90</v>
      </c>
      <c r="BP4" s="26" t="s">
        <v>90</v>
      </c>
      <c r="BQ4" s="26" t="s">
        <v>90</v>
      </c>
      <c r="BR4" s="26" t="s">
        <v>90</v>
      </c>
      <c r="BS4" s="26" t="s">
        <v>90</v>
      </c>
      <c r="BT4" s="26" t="s">
        <v>90</v>
      </c>
      <c r="BU4" s="26" t="s">
        <v>90</v>
      </c>
    </row>
    <row r="5" spans="1:73" s="30" customFormat="1">
      <c r="A5" s="30" t="s">
        <v>0</v>
      </c>
      <c r="C5" s="30">
        <v>5.0000000000000001E-3</v>
      </c>
      <c r="D5" s="30">
        <v>0.15</v>
      </c>
      <c r="F5" s="30">
        <v>12.04</v>
      </c>
      <c r="G5" s="30">
        <v>0.05</v>
      </c>
      <c r="H5" s="30">
        <v>0.11</v>
      </c>
      <c r="I5" s="30">
        <v>0.01</v>
      </c>
      <c r="J5" s="30">
        <v>2.84</v>
      </c>
      <c r="K5" s="30">
        <v>4.8099999999999996</v>
      </c>
      <c r="L5" s="30">
        <v>0.49</v>
      </c>
      <c r="M5" s="30">
        <v>0.04</v>
      </c>
      <c r="N5" s="30">
        <v>0.95</v>
      </c>
      <c r="O5" s="30">
        <v>0.05</v>
      </c>
      <c r="P5" s="30">
        <v>75.59</v>
      </c>
      <c r="Q5" s="30">
        <v>0.01</v>
      </c>
      <c r="R5" s="30">
        <v>0.21</v>
      </c>
      <c r="S5" s="30">
        <v>2.19</v>
      </c>
      <c r="T5" s="30">
        <v>100.7</v>
      </c>
      <c r="U5" s="30">
        <v>7.0000000000000007E-2</v>
      </c>
      <c r="V5" s="30">
        <v>0.44</v>
      </c>
      <c r="W5" s="30">
        <v>364</v>
      </c>
      <c r="X5" s="30">
        <v>94</v>
      </c>
      <c r="Y5" s="30">
        <v>100</v>
      </c>
      <c r="Z5" s="30">
        <v>2.96</v>
      </c>
      <c r="AA5" s="30">
        <v>8.68</v>
      </c>
      <c r="AB5" s="30">
        <v>5.67</v>
      </c>
      <c r="AC5" s="30">
        <v>0.4</v>
      </c>
      <c r="AD5" s="30">
        <v>24.5</v>
      </c>
      <c r="AE5" s="30">
        <v>7.66</v>
      </c>
      <c r="AF5" s="30" t="s">
        <v>93</v>
      </c>
      <c r="AG5" s="30">
        <v>10.199999999999999</v>
      </c>
      <c r="AH5" s="30">
        <v>1.72</v>
      </c>
      <c r="AI5" s="30">
        <v>47.2</v>
      </c>
      <c r="AJ5" s="30">
        <v>0.82</v>
      </c>
      <c r="AK5" s="30">
        <v>35.4</v>
      </c>
      <c r="AL5" s="30">
        <v>39.799999999999997</v>
      </c>
      <c r="AM5" s="30">
        <v>10.6</v>
      </c>
      <c r="AN5" s="30">
        <v>154.5</v>
      </c>
      <c r="AO5" s="30">
        <v>8.32</v>
      </c>
      <c r="AP5" s="30">
        <v>4</v>
      </c>
      <c r="AQ5" s="30">
        <v>72.2</v>
      </c>
      <c r="AR5" s="30">
        <v>2.2000000000000002</v>
      </c>
      <c r="AS5" s="30">
        <v>1.27</v>
      </c>
      <c r="AT5" s="30">
        <v>13.55</v>
      </c>
      <c r="AU5" s="30">
        <v>0.79</v>
      </c>
      <c r="AV5" s="30">
        <v>6.24</v>
      </c>
      <c r="AW5" s="30">
        <v>22</v>
      </c>
      <c r="AX5" s="30">
        <v>6</v>
      </c>
      <c r="AY5" s="30">
        <v>49.5</v>
      </c>
      <c r="AZ5" s="30">
        <v>5.61</v>
      </c>
      <c r="BA5" s="30">
        <v>308</v>
      </c>
      <c r="BB5" s="30">
        <v>6</v>
      </c>
      <c r="BC5" s="30">
        <v>2.36</v>
      </c>
      <c r="BD5" s="30" t="s">
        <v>137</v>
      </c>
      <c r="BE5" s="30">
        <v>0.113</v>
      </c>
      <c r="BF5" s="30">
        <v>1E-3</v>
      </c>
      <c r="BG5" s="30">
        <v>0.21</v>
      </c>
      <c r="BH5" s="30">
        <v>0.3</v>
      </c>
      <c r="BI5" s="30">
        <v>0.4</v>
      </c>
      <c r="BJ5" s="30">
        <v>0.9</v>
      </c>
      <c r="BK5" s="30">
        <v>0.15</v>
      </c>
      <c r="BL5" s="30">
        <v>0.6</v>
      </c>
      <c r="BM5" s="30" t="s">
        <v>98</v>
      </c>
      <c r="BN5" s="30">
        <v>1</v>
      </c>
      <c r="BO5" s="30">
        <v>34</v>
      </c>
      <c r="BP5" s="30">
        <v>10</v>
      </c>
      <c r="BQ5" s="30">
        <v>24</v>
      </c>
      <c r="BR5" s="30">
        <v>37</v>
      </c>
      <c r="BS5" s="30">
        <v>81</v>
      </c>
      <c r="BT5" s="30">
        <v>2</v>
      </c>
      <c r="BU5" s="30">
        <v>53</v>
      </c>
    </row>
    <row r="6" spans="1:73" s="30" customFormat="1">
      <c r="A6" s="30" t="s">
        <v>180</v>
      </c>
      <c r="C6" s="30">
        <v>4.0000000000000001E-3</v>
      </c>
      <c r="E6" s="30">
        <v>910</v>
      </c>
      <c r="F6" s="30">
        <v>12.05</v>
      </c>
      <c r="G6" s="30">
        <v>0.05</v>
      </c>
      <c r="H6" s="30">
        <v>0.12</v>
      </c>
      <c r="I6" s="30">
        <v>0.01</v>
      </c>
      <c r="J6" s="30">
        <v>2.84</v>
      </c>
      <c r="K6" s="30">
        <v>4.8099999999999996</v>
      </c>
      <c r="L6" s="30">
        <v>0.49</v>
      </c>
      <c r="M6" s="30">
        <v>0.04</v>
      </c>
      <c r="N6" s="30">
        <v>0.96</v>
      </c>
      <c r="O6" s="30">
        <v>0.06</v>
      </c>
      <c r="P6" s="30">
        <v>75.540000000000006</v>
      </c>
      <c r="Q6" s="30">
        <v>0.01</v>
      </c>
      <c r="R6" s="30">
        <v>0.22</v>
      </c>
      <c r="S6" s="30">
        <v>2.5</v>
      </c>
      <c r="T6" s="30">
        <v>101</v>
      </c>
      <c r="U6" s="30">
        <v>0.05</v>
      </c>
      <c r="V6" s="30">
        <v>0.43</v>
      </c>
      <c r="W6" s="30">
        <v>339</v>
      </c>
      <c r="X6" s="30">
        <v>92.8</v>
      </c>
      <c r="Y6" s="30">
        <v>100</v>
      </c>
      <c r="Z6" s="30">
        <v>2.74</v>
      </c>
      <c r="AA6" s="30">
        <v>8.93</v>
      </c>
      <c r="AB6" s="30">
        <v>5.59</v>
      </c>
      <c r="AC6" s="30">
        <v>0.38</v>
      </c>
      <c r="AD6" s="30">
        <v>25.8</v>
      </c>
      <c r="AE6" s="30">
        <v>8.06</v>
      </c>
      <c r="AF6" s="30" t="s">
        <v>93</v>
      </c>
      <c r="AG6" s="30">
        <v>9.6</v>
      </c>
      <c r="AH6" s="30">
        <v>1.76</v>
      </c>
      <c r="AI6" s="30">
        <v>46.9</v>
      </c>
      <c r="AJ6" s="30">
        <v>0.81</v>
      </c>
      <c r="AK6" s="30">
        <v>34.200000000000003</v>
      </c>
      <c r="AL6" s="30">
        <v>40.1</v>
      </c>
      <c r="AM6" s="30">
        <v>11.15</v>
      </c>
      <c r="AN6" s="30">
        <v>151.5</v>
      </c>
      <c r="AO6" s="30">
        <v>9.02</v>
      </c>
      <c r="AP6" s="30">
        <v>4</v>
      </c>
      <c r="AQ6" s="30">
        <v>68.5</v>
      </c>
      <c r="AR6" s="30">
        <v>2</v>
      </c>
      <c r="AS6" s="30">
        <v>1.27</v>
      </c>
      <c r="AT6" s="30">
        <v>13.9</v>
      </c>
      <c r="AU6" s="30">
        <v>0.78</v>
      </c>
      <c r="AV6" s="30">
        <v>5.19</v>
      </c>
      <c r="AW6" s="30">
        <v>20</v>
      </c>
      <c r="AX6" s="30">
        <v>5</v>
      </c>
      <c r="AY6" s="30">
        <v>48.9</v>
      </c>
      <c r="AZ6" s="30">
        <v>5.52</v>
      </c>
      <c r="BA6" s="30">
        <v>305</v>
      </c>
      <c r="BB6" s="30">
        <v>5.6</v>
      </c>
      <c r="BC6" s="30">
        <v>2.25</v>
      </c>
      <c r="BD6" s="30">
        <v>8.0000000000000002E-3</v>
      </c>
      <c r="BE6" s="30">
        <v>0.11899999999999999</v>
      </c>
      <c r="BF6" s="30">
        <v>1E-3</v>
      </c>
      <c r="BG6" s="30">
        <v>0.16</v>
      </c>
      <c r="BH6" s="30">
        <v>0.3</v>
      </c>
      <c r="BI6" s="30">
        <v>0.4</v>
      </c>
      <c r="BJ6" s="30">
        <v>0.89</v>
      </c>
      <c r="BK6" s="30">
        <v>0.15</v>
      </c>
      <c r="BL6" s="30">
        <v>0.9</v>
      </c>
      <c r="BM6" s="30" t="s">
        <v>98</v>
      </c>
      <c r="BN6" s="30">
        <v>1</v>
      </c>
      <c r="BO6" s="30">
        <v>42</v>
      </c>
      <c r="BP6" s="30">
        <v>10</v>
      </c>
      <c r="BQ6" s="30">
        <v>26</v>
      </c>
      <c r="BR6" s="30">
        <v>40</v>
      </c>
      <c r="BS6" s="30">
        <v>98</v>
      </c>
      <c r="BT6" s="30">
        <v>2</v>
      </c>
      <c r="BU6" s="30">
        <v>59</v>
      </c>
    </row>
    <row r="7" spans="1:73" s="30" customFormat="1">
      <c r="B7" s="47" t="s">
        <v>190</v>
      </c>
      <c r="C7" s="48">
        <f>IF(ISNUMBER(C5+C6),AVERAGE(C5:C6),"")</f>
        <v>4.5000000000000005E-3</v>
      </c>
      <c r="D7" s="48"/>
      <c r="E7" s="48"/>
      <c r="F7" s="48">
        <f t="shared" ref="F7:BO7" si="0">IF(ISNUMBER(F5+F6),AVERAGE(F5:F6),"")</f>
        <v>12.045</v>
      </c>
      <c r="G7" s="48">
        <f t="shared" si="0"/>
        <v>0.05</v>
      </c>
      <c r="H7" s="48">
        <f t="shared" si="0"/>
        <v>0.11499999999999999</v>
      </c>
      <c r="I7" s="48">
        <f t="shared" si="0"/>
        <v>0.01</v>
      </c>
      <c r="J7" s="48">
        <f t="shared" si="0"/>
        <v>2.84</v>
      </c>
      <c r="K7" s="48">
        <f t="shared" si="0"/>
        <v>4.8099999999999996</v>
      </c>
      <c r="L7" s="48">
        <f t="shared" si="0"/>
        <v>0.49</v>
      </c>
      <c r="M7" s="48">
        <f t="shared" si="0"/>
        <v>0.04</v>
      </c>
      <c r="N7" s="48">
        <f t="shared" si="0"/>
        <v>0.95499999999999996</v>
      </c>
      <c r="O7" s="48">
        <f t="shared" si="0"/>
        <v>5.5E-2</v>
      </c>
      <c r="P7" s="48">
        <f t="shared" si="0"/>
        <v>75.564999999999998</v>
      </c>
      <c r="Q7" s="48">
        <f t="shared" si="0"/>
        <v>0.01</v>
      </c>
      <c r="R7" s="48">
        <f t="shared" si="0"/>
        <v>0.215</v>
      </c>
      <c r="S7" s="48">
        <f t="shared" si="0"/>
        <v>2.3449999999999998</v>
      </c>
      <c r="T7" s="48">
        <f t="shared" si="0"/>
        <v>100.85</v>
      </c>
      <c r="U7" s="48">
        <f t="shared" si="0"/>
        <v>6.0000000000000005E-2</v>
      </c>
      <c r="V7" s="48">
        <f t="shared" si="0"/>
        <v>0.435</v>
      </c>
      <c r="W7" s="48">
        <f t="shared" si="0"/>
        <v>351.5</v>
      </c>
      <c r="X7" s="48">
        <f t="shared" si="0"/>
        <v>93.4</v>
      </c>
      <c r="Y7" s="48">
        <f t="shared" si="0"/>
        <v>100</v>
      </c>
      <c r="Z7" s="48">
        <f t="shared" si="0"/>
        <v>2.85</v>
      </c>
      <c r="AA7" s="48">
        <f t="shared" si="0"/>
        <v>8.8049999999999997</v>
      </c>
      <c r="AB7" s="48">
        <f t="shared" si="0"/>
        <v>5.63</v>
      </c>
      <c r="AC7" s="48">
        <f t="shared" si="0"/>
        <v>0.39</v>
      </c>
      <c r="AD7" s="48">
        <f t="shared" si="0"/>
        <v>25.15</v>
      </c>
      <c r="AE7" s="48">
        <f t="shared" si="0"/>
        <v>7.86</v>
      </c>
      <c r="AF7" s="48" t="str">
        <f t="shared" si="0"/>
        <v/>
      </c>
      <c r="AG7" s="48">
        <f t="shared" si="0"/>
        <v>9.8999999999999986</v>
      </c>
      <c r="AH7" s="48">
        <f t="shared" si="0"/>
        <v>1.74</v>
      </c>
      <c r="AI7" s="48">
        <f t="shared" si="0"/>
        <v>47.05</v>
      </c>
      <c r="AJ7" s="48">
        <f t="shared" si="0"/>
        <v>0.81499999999999995</v>
      </c>
      <c r="AK7" s="48">
        <f t="shared" si="0"/>
        <v>34.799999999999997</v>
      </c>
      <c r="AL7" s="48">
        <f t="shared" si="0"/>
        <v>39.950000000000003</v>
      </c>
      <c r="AM7" s="48">
        <f t="shared" si="0"/>
        <v>10.875</v>
      </c>
      <c r="AN7" s="48">
        <f t="shared" si="0"/>
        <v>153</v>
      </c>
      <c r="AO7" s="48">
        <f t="shared" si="0"/>
        <v>8.67</v>
      </c>
      <c r="AP7" s="48">
        <f t="shared" si="0"/>
        <v>4</v>
      </c>
      <c r="AQ7" s="48">
        <f t="shared" si="0"/>
        <v>70.349999999999994</v>
      </c>
      <c r="AR7" s="48">
        <f t="shared" si="0"/>
        <v>2.1</v>
      </c>
      <c r="AS7" s="48">
        <f t="shared" si="0"/>
        <v>1.27</v>
      </c>
      <c r="AT7" s="48">
        <f t="shared" si="0"/>
        <v>13.725000000000001</v>
      </c>
      <c r="AU7" s="48">
        <f t="shared" si="0"/>
        <v>0.78500000000000003</v>
      </c>
      <c r="AV7" s="48">
        <f t="shared" si="0"/>
        <v>5.7149999999999999</v>
      </c>
      <c r="AW7" s="48">
        <f t="shared" si="0"/>
        <v>21</v>
      </c>
      <c r="AX7" s="48">
        <f t="shared" si="0"/>
        <v>5.5</v>
      </c>
      <c r="AY7" s="48">
        <f t="shared" si="0"/>
        <v>49.2</v>
      </c>
      <c r="AZ7" s="48">
        <f t="shared" si="0"/>
        <v>5.5649999999999995</v>
      </c>
      <c r="BA7" s="48">
        <f t="shared" si="0"/>
        <v>306.5</v>
      </c>
      <c r="BB7" s="48">
        <f t="shared" si="0"/>
        <v>5.8</v>
      </c>
      <c r="BC7" s="48">
        <f t="shared" si="0"/>
        <v>2.3049999999999997</v>
      </c>
      <c r="BD7" s="48" t="str">
        <f t="shared" si="0"/>
        <v/>
      </c>
      <c r="BE7" s="48">
        <f t="shared" si="0"/>
        <v>0.11599999999999999</v>
      </c>
      <c r="BF7" s="48">
        <f t="shared" si="0"/>
        <v>1E-3</v>
      </c>
      <c r="BG7" s="48">
        <f t="shared" si="0"/>
        <v>0.185</v>
      </c>
      <c r="BH7" s="48">
        <f t="shared" si="0"/>
        <v>0.3</v>
      </c>
      <c r="BI7" s="48">
        <f t="shared" si="0"/>
        <v>0.4</v>
      </c>
      <c r="BJ7" s="48">
        <f t="shared" si="0"/>
        <v>0.89500000000000002</v>
      </c>
      <c r="BK7" s="48">
        <f t="shared" si="0"/>
        <v>0.15</v>
      </c>
      <c r="BL7" s="48">
        <f t="shared" si="0"/>
        <v>0.75</v>
      </c>
      <c r="BM7" s="48" t="str">
        <f t="shared" si="0"/>
        <v/>
      </c>
      <c r="BN7" s="48">
        <f t="shared" si="0"/>
        <v>1</v>
      </c>
      <c r="BO7" s="48">
        <f t="shared" si="0"/>
        <v>38</v>
      </c>
      <c r="BP7" s="48">
        <f t="shared" ref="BP7:BU7" si="1">IF(ISNUMBER(BP5+BP6),AVERAGE(BP5:BP6),"")</f>
        <v>10</v>
      </c>
      <c r="BQ7" s="48">
        <f t="shared" si="1"/>
        <v>25</v>
      </c>
      <c r="BR7" s="48">
        <f t="shared" si="1"/>
        <v>38.5</v>
      </c>
      <c r="BS7" s="48">
        <f t="shared" si="1"/>
        <v>89.5</v>
      </c>
      <c r="BT7" s="48">
        <f t="shared" si="1"/>
        <v>2</v>
      </c>
      <c r="BU7" s="48">
        <f t="shared" si="1"/>
        <v>56</v>
      </c>
    </row>
    <row r="8" spans="1:73">
      <c r="A8" s="51"/>
      <c r="B8" s="52" t="s">
        <v>191</v>
      </c>
      <c r="C8" s="53">
        <f>IF(ISNUMBER(C5+C6),_xlfn.STDEV.P(C5:C6),"")</f>
        <v>5.0000000000000001E-4</v>
      </c>
      <c r="D8" s="53"/>
      <c r="E8" s="53"/>
      <c r="F8" s="53">
        <f t="shared" ref="F8:BO8" si="2">IF(ISNUMBER(F5+F6),_xlfn.STDEV.P(F5:F6),"")</f>
        <v>5.0000000000007816E-3</v>
      </c>
      <c r="G8" s="53">
        <f t="shared" si="2"/>
        <v>0</v>
      </c>
      <c r="H8" s="53">
        <f t="shared" si="2"/>
        <v>4.9999999999999975E-3</v>
      </c>
      <c r="I8" s="53">
        <f t="shared" si="2"/>
        <v>0</v>
      </c>
      <c r="J8" s="53">
        <f t="shared" si="2"/>
        <v>0</v>
      </c>
      <c r="K8" s="53">
        <f t="shared" si="2"/>
        <v>0</v>
      </c>
      <c r="L8" s="53">
        <f t="shared" si="2"/>
        <v>0</v>
      </c>
      <c r="M8" s="53">
        <f t="shared" si="2"/>
        <v>0</v>
      </c>
      <c r="N8" s="53">
        <f t="shared" si="2"/>
        <v>5.0000000000000044E-3</v>
      </c>
      <c r="O8" s="53">
        <f t="shared" si="2"/>
        <v>4.9999999999999975E-3</v>
      </c>
      <c r="P8" s="53">
        <f t="shared" si="2"/>
        <v>2.4999999999998579E-2</v>
      </c>
      <c r="Q8" s="53">
        <f t="shared" si="2"/>
        <v>0</v>
      </c>
      <c r="R8" s="53">
        <f t="shared" si="2"/>
        <v>5.0000000000000044E-3</v>
      </c>
      <c r="S8" s="53">
        <f t="shared" si="2"/>
        <v>0.15500000000000003</v>
      </c>
      <c r="T8" s="53">
        <f t="shared" si="2"/>
        <v>0.14999999999999858</v>
      </c>
      <c r="U8" s="53">
        <f t="shared" si="2"/>
        <v>9.9999999999999915E-3</v>
      </c>
      <c r="V8" s="53">
        <f t="shared" si="2"/>
        <v>5.0000000000000044E-3</v>
      </c>
      <c r="W8" s="53">
        <f t="shared" si="2"/>
        <v>12.5</v>
      </c>
      <c r="X8" s="53">
        <f t="shared" si="2"/>
        <v>0.60000000000000142</v>
      </c>
      <c r="Y8" s="53">
        <f t="shared" si="2"/>
        <v>0</v>
      </c>
      <c r="Z8" s="53">
        <f t="shared" si="2"/>
        <v>0.10999999999999988</v>
      </c>
      <c r="AA8" s="53">
        <f t="shared" si="2"/>
        <v>0.125</v>
      </c>
      <c r="AB8" s="53">
        <f t="shared" si="2"/>
        <v>4.0000000000000036E-2</v>
      </c>
      <c r="AC8" s="53">
        <f t="shared" si="2"/>
        <v>1.0000000000000009E-2</v>
      </c>
      <c r="AD8" s="53">
        <f t="shared" si="2"/>
        <v>0.65000000000000036</v>
      </c>
      <c r="AE8" s="53">
        <f t="shared" si="2"/>
        <v>0.20000000000000018</v>
      </c>
      <c r="AF8" s="53" t="str">
        <f t="shared" si="2"/>
        <v/>
      </c>
      <c r="AG8" s="53">
        <f t="shared" si="2"/>
        <v>0.29999999999999982</v>
      </c>
      <c r="AH8" s="53">
        <f t="shared" si="2"/>
        <v>2.0000000000000018E-2</v>
      </c>
      <c r="AI8" s="53">
        <f t="shared" si="2"/>
        <v>0.15000000000000213</v>
      </c>
      <c r="AJ8" s="53">
        <f t="shared" si="2"/>
        <v>4.9999999999999489E-3</v>
      </c>
      <c r="AK8" s="53">
        <f t="shared" si="2"/>
        <v>0.59999999999999787</v>
      </c>
      <c r="AL8" s="53">
        <f t="shared" si="2"/>
        <v>0.15000000000000213</v>
      </c>
      <c r="AM8" s="53">
        <f t="shared" si="2"/>
        <v>0.27500000000000036</v>
      </c>
      <c r="AN8" s="53">
        <f t="shared" si="2"/>
        <v>1.5</v>
      </c>
      <c r="AO8" s="53">
        <f t="shared" si="2"/>
        <v>0.34999999999999964</v>
      </c>
      <c r="AP8" s="53">
        <f t="shared" si="2"/>
        <v>0</v>
      </c>
      <c r="AQ8" s="53">
        <f t="shared" si="2"/>
        <v>1.8500000000000014</v>
      </c>
      <c r="AR8" s="53">
        <f t="shared" si="2"/>
        <v>0.10000000000000009</v>
      </c>
      <c r="AS8" s="53">
        <f t="shared" si="2"/>
        <v>0</v>
      </c>
      <c r="AT8" s="53">
        <f t="shared" si="2"/>
        <v>0.17499999999999982</v>
      </c>
      <c r="AU8" s="53">
        <f t="shared" si="2"/>
        <v>5.0000000000000044E-3</v>
      </c>
      <c r="AV8" s="53">
        <f t="shared" si="2"/>
        <v>0.52499999999999991</v>
      </c>
      <c r="AW8" s="53">
        <f t="shared" si="2"/>
        <v>1</v>
      </c>
      <c r="AX8" s="53">
        <f t="shared" si="2"/>
        <v>0.5</v>
      </c>
      <c r="AY8" s="53">
        <f t="shared" si="2"/>
        <v>0.30000000000000071</v>
      </c>
      <c r="AZ8" s="53">
        <f t="shared" si="2"/>
        <v>4.5000000000000373E-2</v>
      </c>
      <c r="BA8" s="53">
        <f t="shared" si="2"/>
        <v>1.5</v>
      </c>
      <c r="BB8" s="53">
        <f t="shared" si="2"/>
        <v>0.20000000000000018</v>
      </c>
      <c r="BC8" s="53">
        <f t="shared" si="2"/>
        <v>5.4999999999999938E-2</v>
      </c>
      <c r="BD8" s="53" t="str">
        <f t="shared" si="2"/>
        <v/>
      </c>
      <c r="BE8" s="53">
        <f t="shared" si="2"/>
        <v>2.9999999999999957E-3</v>
      </c>
      <c r="BF8" s="53">
        <f t="shared" si="2"/>
        <v>0</v>
      </c>
      <c r="BG8" s="53">
        <f t="shared" si="2"/>
        <v>2.5000000000000012E-2</v>
      </c>
      <c r="BH8" s="53">
        <f t="shared" si="2"/>
        <v>0</v>
      </c>
      <c r="BI8" s="53">
        <f t="shared" si="2"/>
        <v>0</v>
      </c>
      <c r="BJ8" s="53">
        <f t="shared" si="2"/>
        <v>5.0000000000000044E-3</v>
      </c>
      <c r="BK8" s="53">
        <f t="shared" si="2"/>
        <v>0</v>
      </c>
      <c r="BL8" s="53">
        <f t="shared" si="2"/>
        <v>0.14999999999999988</v>
      </c>
      <c r="BM8" s="53" t="str">
        <f t="shared" si="2"/>
        <v/>
      </c>
      <c r="BN8" s="53">
        <f t="shared" si="2"/>
        <v>0</v>
      </c>
      <c r="BO8" s="53">
        <f t="shared" si="2"/>
        <v>4</v>
      </c>
      <c r="BP8" s="53">
        <f t="shared" ref="BP8:BU8" si="3">IF(ISNUMBER(BP5+BP6),_xlfn.STDEV.P(BP5:BP6),"")</f>
        <v>0</v>
      </c>
      <c r="BQ8" s="53">
        <f t="shared" si="3"/>
        <v>1</v>
      </c>
      <c r="BR8" s="53">
        <f t="shared" si="3"/>
        <v>1.5</v>
      </c>
      <c r="BS8" s="53">
        <f t="shared" si="3"/>
        <v>8.5</v>
      </c>
      <c r="BT8" s="53">
        <f t="shared" si="3"/>
        <v>0</v>
      </c>
      <c r="BU8" s="53">
        <f t="shared" si="3"/>
        <v>3</v>
      </c>
    </row>
    <row r="9" spans="1:73">
      <c r="A9" s="30"/>
      <c r="B9" s="47" t="s">
        <v>192</v>
      </c>
      <c r="C9" s="49">
        <f>IF(ISNUMBER(C7+C8),C8/C7,"")</f>
        <v>0.1111111111111111</v>
      </c>
      <c r="D9" s="49"/>
      <c r="E9" s="49"/>
      <c r="F9" s="49">
        <f t="shared" ref="D9:BO9" si="4">IF(ISNUMBER(F7+F8),F8/F7,"")</f>
        <v>4.1511000415116493E-4</v>
      </c>
      <c r="G9" s="49">
        <f t="shared" si="4"/>
        <v>0</v>
      </c>
      <c r="H9" s="49">
        <f t="shared" si="4"/>
        <v>4.3478260869565202E-2</v>
      </c>
      <c r="I9" s="49">
        <f t="shared" si="4"/>
        <v>0</v>
      </c>
      <c r="J9" s="49">
        <f t="shared" si="4"/>
        <v>0</v>
      </c>
      <c r="K9" s="49">
        <f t="shared" si="4"/>
        <v>0</v>
      </c>
      <c r="L9" s="49">
        <f t="shared" si="4"/>
        <v>0</v>
      </c>
      <c r="M9" s="49">
        <f t="shared" si="4"/>
        <v>0</v>
      </c>
      <c r="N9" s="49">
        <f t="shared" si="4"/>
        <v>5.2356020942408424E-3</v>
      </c>
      <c r="O9" s="49">
        <f t="shared" si="4"/>
        <v>9.090909090909087E-2</v>
      </c>
      <c r="P9" s="49">
        <f t="shared" si="4"/>
        <v>3.3084099781643061E-4</v>
      </c>
      <c r="Q9" s="49">
        <f t="shared" si="4"/>
        <v>0</v>
      </c>
      <c r="R9" s="49">
        <f t="shared" si="4"/>
        <v>2.3255813953488393E-2</v>
      </c>
      <c r="S9" s="49">
        <f t="shared" si="4"/>
        <v>6.6098081023454172E-2</v>
      </c>
      <c r="T9" s="49">
        <f t="shared" si="4"/>
        <v>1.4873574615765848E-3</v>
      </c>
      <c r="U9" s="49">
        <f t="shared" si="4"/>
        <v>0.16666666666666652</v>
      </c>
      <c r="V9" s="49">
        <f t="shared" si="4"/>
        <v>1.1494252873563229E-2</v>
      </c>
      <c r="W9" s="49">
        <f t="shared" si="4"/>
        <v>3.5561877667140827E-2</v>
      </c>
      <c r="X9" s="49">
        <f t="shared" si="4"/>
        <v>6.4239828693790297E-3</v>
      </c>
      <c r="Y9" s="49">
        <f t="shared" si="4"/>
        <v>0</v>
      </c>
      <c r="Z9" s="49">
        <f t="shared" si="4"/>
        <v>3.8596491228070129E-2</v>
      </c>
      <c r="AA9" s="49">
        <f t="shared" si="4"/>
        <v>1.4196479273140262E-2</v>
      </c>
      <c r="AB9" s="49">
        <f t="shared" si="4"/>
        <v>7.1047957371225641E-3</v>
      </c>
      <c r="AC9" s="49">
        <f t="shared" si="4"/>
        <v>2.5641025641025664E-2</v>
      </c>
      <c r="AD9" s="49">
        <f t="shared" si="4"/>
        <v>2.5844930417495044E-2</v>
      </c>
      <c r="AE9" s="49">
        <f t="shared" si="4"/>
        <v>2.5445292620865163E-2</v>
      </c>
      <c r="AF9" s="49" t="str">
        <f t="shared" si="4"/>
        <v/>
      </c>
      <c r="AG9" s="49">
        <f t="shared" si="4"/>
        <v>3.030303030303029E-2</v>
      </c>
      <c r="AH9" s="49">
        <f t="shared" si="4"/>
        <v>1.1494252873563229E-2</v>
      </c>
      <c r="AI9" s="49">
        <f t="shared" si="4"/>
        <v>3.1880977683316075E-3</v>
      </c>
      <c r="AJ9" s="49">
        <f t="shared" si="4"/>
        <v>6.1349693251533119E-3</v>
      </c>
      <c r="AK9" s="49">
        <f t="shared" si="4"/>
        <v>1.7241379310344768E-2</v>
      </c>
      <c r="AL9" s="49">
        <f t="shared" si="4"/>
        <v>3.7546933667084387E-3</v>
      </c>
      <c r="AM9" s="49">
        <f t="shared" si="4"/>
        <v>2.5287356321839115E-2</v>
      </c>
      <c r="AN9" s="49">
        <f t="shared" si="4"/>
        <v>9.8039215686274508E-3</v>
      </c>
      <c r="AO9" s="49">
        <f t="shared" si="4"/>
        <v>4.0369088811995343E-2</v>
      </c>
      <c r="AP9" s="49">
        <f t="shared" si="4"/>
        <v>0</v>
      </c>
      <c r="AQ9" s="49">
        <f t="shared" si="4"/>
        <v>2.6297085998578558E-2</v>
      </c>
      <c r="AR9" s="49">
        <f t="shared" si="4"/>
        <v>4.7619047619047658E-2</v>
      </c>
      <c r="AS9" s="49">
        <f t="shared" si="4"/>
        <v>0</v>
      </c>
      <c r="AT9" s="49">
        <f t="shared" si="4"/>
        <v>1.2750455373406178E-2</v>
      </c>
      <c r="AU9" s="49">
        <f t="shared" si="4"/>
        <v>6.3694267515923622E-3</v>
      </c>
      <c r="AV9" s="49">
        <f t="shared" si="4"/>
        <v>9.1863517060367439E-2</v>
      </c>
      <c r="AW9" s="49">
        <f t="shared" si="4"/>
        <v>4.7619047619047616E-2</v>
      </c>
      <c r="AX9" s="49">
        <f t="shared" si="4"/>
        <v>9.0909090909090912E-2</v>
      </c>
      <c r="AY9" s="49">
        <f t="shared" si="4"/>
        <v>6.0975609756097702E-3</v>
      </c>
      <c r="AZ9" s="49">
        <f t="shared" si="4"/>
        <v>8.0862533692723053E-3</v>
      </c>
      <c r="BA9" s="49">
        <f t="shared" si="4"/>
        <v>4.8939641109298528E-3</v>
      </c>
      <c r="BB9" s="49">
        <f t="shared" si="4"/>
        <v>3.4482758620689689E-2</v>
      </c>
      <c r="BC9" s="49">
        <f t="shared" si="4"/>
        <v>2.3861171366594335E-2</v>
      </c>
      <c r="BD9" s="49" t="str">
        <f t="shared" si="4"/>
        <v/>
      </c>
      <c r="BE9" s="49">
        <f t="shared" si="4"/>
        <v>2.5862068965517206E-2</v>
      </c>
      <c r="BF9" s="49">
        <f t="shared" si="4"/>
        <v>0</v>
      </c>
      <c r="BG9" s="49">
        <f t="shared" si="4"/>
        <v>0.1351351351351352</v>
      </c>
      <c r="BH9" s="49">
        <f t="shared" si="4"/>
        <v>0</v>
      </c>
      <c r="BI9" s="49">
        <f t="shared" si="4"/>
        <v>0</v>
      </c>
      <c r="BJ9" s="49">
        <f t="shared" si="4"/>
        <v>5.5865921787709542E-3</v>
      </c>
      <c r="BK9" s="49">
        <f t="shared" si="4"/>
        <v>0</v>
      </c>
      <c r="BL9" s="49">
        <f t="shared" si="4"/>
        <v>0.19999999999999984</v>
      </c>
      <c r="BM9" s="49" t="str">
        <f t="shared" si="4"/>
        <v/>
      </c>
      <c r="BN9" s="49">
        <f t="shared" si="4"/>
        <v>0</v>
      </c>
      <c r="BO9" s="49">
        <f t="shared" si="4"/>
        <v>0.10526315789473684</v>
      </c>
      <c r="BP9" s="49">
        <f t="shared" ref="BP9:BU9" si="5">IF(ISNUMBER(BP7+BP8),BP8/BP7,"")</f>
        <v>0</v>
      </c>
      <c r="BQ9" s="49">
        <f t="shared" si="5"/>
        <v>0.04</v>
      </c>
      <c r="BR9" s="49">
        <f t="shared" si="5"/>
        <v>3.896103896103896E-2</v>
      </c>
      <c r="BS9" s="49">
        <f t="shared" si="5"/>
        <v>9.4972067039106142E-2</v>
      </c>
      <c r="BT9" s="49">
        <f t="shared" si="5"/>
        <v>0</v>
      </c>
      <c r="BU9" s="49">
        <f t="shared" si="5"/>
        <v>5.3571428571428568E-2</v>
      </c>
    </row>
    <row r="10" spans="1:73">
      <c r="A10" s="31"/>
      <c r="B10" s="31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73">
      <c r="A11" s="30" t="s">
        <v>181</v>
      </c>
      <c r="B11" s="30"/>
      <c r="C11" s="33">
        <v>18.510000000000002</v>
      </c>
      <c r="D11" s="33">
        <v>0.01</v>
      </c>
      <c r="E11" s="33">
        <v>1.18</v>
      </c>
      <c r="F11" s="33" t="s">
        <v>100</v>
      </c>
      <c r="G11" s="33">
        <v>5.24</v>
      </c>
      <c r="H11" s="33">
        <v>5.34</v>
      </c>
      <c r="I11" s="33">
        <v>0.24</v>
      </c>
      <c r="J11" s="33">
        <v>0.26</v>
      </c>
      <c r="K11" s="33">
        <v>7.83</v>
      </c>
      <c r="L11" s="33">
        <v>0.11</v>
      </c>
      <c r="M11" s="33">
        <v>58.54</v>
      </c>
      <c r="N11" s="33" t="s">
        <v>100</v>
      </c>
      <c r="O11" s="33">
        <v>0.14000000000000001</v>
      </c>
      <c r="P11" s="33">
        <v>2.37</v>
      </c>
      <c r="Q11" s="33">
        <v>100</v>
      </c>
      <c r="R11" s="33">
        <v>7.0000000000000007E-2</v>
      </c>
      <c r="S11" s="33">
        <v>0.01</v>
      </c>
      <c r="T11" s="33">
        <v>66.900000000000006</v>
      </c>
      <c r="U11" s="33">
        <v>190</v>
      </c>
      <c r="V11" s="33" t="s">
        <v>96</v>
      </c>
      <c r="W11" s="33">
        <v>3.24</v>
      </c>
      <c r="X11" s="33">
        <v>6.36</v>
      </c>
      <c r="Y11" s="33">
        <v>4.16</v>
      </c>
      <c r="Z11" s="33">
        <v>0.89</v>
      </c>
      <c r="AA11" s="33">
        <v>36.299999999999997</v>
      </c>
      <c r="AB11" s="33">
        <v>6.07</v>
      </c>
      <c r="AC11" s="33" t="s">
        <v>93</v>
      </c>
      <c r="AD11" s="33">
        <v>30.4</v>
      </c>
      <c r="AE11" s="33">
        <v>1.33</v>
      </c>
      <c r="AF11" s="33">
        <v>106.5</v>
      </c>
      <c r="AG11" s="33">
        <v>0.88</v>
      </c>
      <c r="AH11" s="33">
        <v>152.5</v>
      </c>
      <c r="AI11" s="33">
        <v>54.7</v>
      </c>
      <c r="AJ11" s="33">
        <v>18.25</v>
      </c>
      <c r="AK11" s="33">
        <v>144.5</v>
      </c>
      <c r="AL11" s="33">
        <v>8.17</v>
      </c>
      <c r="AM11" s="33">
        <v>9</v>
      </c>
      <c r="AN11" s="33">
        <v>35.299999999999997</v>
      </c>
      <c r="AO11" s="33">
        <v>11.9</v>
      </c>
      <c r="AP11" s="33">
        <v>1.07</v>
      </c>
      <c r="AQ11" s="33">
        <v>24.4</v>
      </c>
      <c r="AR11" s="33">
        <v>0.7</v>
      </c>
      <c r="AS11" s="33">
        <v>7.08</v>
      </c>
      <c r="AT11" s="33" t="s">
        <v>93</v>
      </c>
      <c r="AU11" s="33">
        <v>24</v>
      </c>
      <c r="AV11" s="33">
        <v>38.9</v>
      </c>
      <c r="AW11" s="33">
        <v>5.48</v>
      </c>
      <c r="AX11" s="33">
        <v>1450</v>
      </c>
      <c r="AY11" s="33">
        <v>3.3</v>
      </c>
      <c r="AZ11" s="33">
        <v>0.15</v>
      </c>
      <c r="BA11" s="33">
        <v>8.3000000000000004E-2</v>
      </c>
      <c r="BB11" s="33">
        <v>1.2999999999999999E-2</v>
      </c>
      <c r="BC11" s="33">
        <v>1E-3</v>
      </c>
      <c r="BD11" s="33">
        <v>0.08</v>
      </c>
      <c r="BE11" s="33">
        <v>1.2</v>
      </c>
      <c r="BF11" s="33" t="s">
        <v>95</v>
      </c>
      <c r="BG11" s="33" t="s">
        <v>100</v>
      </c>
      <c r="BH11" s="33">
        <v>0.2</v>
      </c>
      <c r="BI11" s="33" t="s">
        <v>98</v>
      </c>
      <c r="BJ11" s="33" t="s">
        <v>98</v>
      </c>
      <c r="BK11" s="33">
        <v>11</v>
      </c>
      <c r="BL11" s="33">
        <v>4</v>
      </c>
      <c r="BM11" s="33">
        <v>60</v>
      </c>
      <c r="BN11" s="33">
        <v>9</v>
      </c>
      <c r="BO11" s="33" t="s">
        <v>99</v>
      </c>
      <c r="BP11" s="33">
        <v>20</v>
      </c>
      <c r="BQ11" s="33">
        <v>1</v>
      </c>
      <c r="BR11" s="33">
        <v>164</v>
      </c>
      <c r="BS11" s="33">
        <v>1E-3</v>
      </c>
      <c r="BT11" s="33">
        <v>370</v>
      </c>
      <c r="BU11" s="33"/>
    </row>
    <row r="12" spans="1:73">
      <c r="A12" s="30" t="s">
        <v>181</v>
      </c>
      <c r="B12" s="30"/>
      <c r="C12" s="33">
        <v>18.510000000000002</v>
      </c>
      <c r="D12" s="33">
        <v>0.02</v>
      </c>
      <c r="E12" s="33">
        <v>1.2</v>
      </c>
      <c r="F12" s="33" t="s">
        <v>100</v>
      </c>
      <c r="G12" s="33">
        <v>5.27</v>
      </c>
      <c r="H12" s="33">
        <v>5.32</v>
      </c>
      <c r="I12" s="33">
        <v>0.26</v>
      </c>
      <c r="J12" s="33">
        <v>0.26</v>
      </c>
      <c r="K12" s="33">
        <v>7.82</v>
      </c>
      <c r="L12" s="33">
        <v>0.11</v>
      </c>
      <c r="M12" s="33">
        <v>58.38</v>
      </c>
      <c r="N12" s="33">
        <v>0.01</v>
      </c>
      <c r="O12" s="33">
        <v>0.15</v>
      </c>
      <c r="P12" s="33">
        <v>2.31</v>
      </c>
      <c r="Q12" s="33">
        <v>99.87</v>
      </c>
      <c r="R12" s="33">
        <v>0.06</v>
      </c>
      <c r="S12" s="33" t="s">
        <v>100</v>
      </c>
      <c r="T12" s="33">
        <v>77.3</v>
      </c>
      <c r="U12" s="33">
        <v>195.5</v>
      </c>
      <c r="V12" s="33" t="s">
        <v>96</v>
      </c>
      <c r="W12" s="33">
        <v>3.46</v>
      </c>
      <c r="X12" s="33">
        <v>6.91</v>
      </c>
      <c r="Y12" s="33">
        <v>4.6900000000000004</v>
      </c>
      <c r="Z12" s="33">
        <v>0.94</v>
      </c>
      <c r="AA12" s="33">
        <v>36.9</v>
      </c>
      <c r="AB12" s="33">
        <v>6.73</v>
      </c>
      <c r="AC12" s="33" t="s">
        <v>93</v>
      </c>
      <c r="AD12" s="33">
        <v>31.8</v>
      </c>
      <c r="AE12" s="33">
        <v>1.36</v>
      </c>
      <c r="AF12" s="33">
        <v>118</v>
      </c>
      <c r="AG12" s="33">
        <v>0.93</v>
      </c>
      <c r="AH12" s="33">
        <v>175</v>
      </c>
      <c r="AI12" s="33">
        <v>57.8</v>
      </c>
      <c r="AJ12" s="33">
        <v>20.100000000000001</v>
      </c>
      <c r="AK12" s="33">
        <v>163</v>
      </c>
      <c r="AL12" s="33">
        <v>8.9600000000000009</v>
      </c>
      <c r="AM12" s="33">
        <v>10</v>
      </c>
      <c r="AN12" s="33">
        <v>39.9</v>
      </c>
      <c r="AO12" s="33">
        <v>13.1</v>
      </c>
      <c r="AP12" s="33">
        <v>1.17</v>
      </c>
      <c r="AQ12" s="33">
        <v>25.9</v>
      </c>
      <c r="AR12" s="33">
        <v>0.73</v>
      </c>
      <c r="AS12" s="33">
        <v>7.86</v>
      </c>
      <c r="AT12" s="33">
        <v>7</v>
      </c>
      <c r="AU12" s="33">
        <v>28</v>
      </c>
      <c r="AV12" s="33">
        <v>41.3</v>
      </c>
      <c r="AW12" s="33">
        <v>5.25</v>
      </c>
      <c r="AX12" s="33">
        <v>1480</v>
      </c>
      <c r="AY12" s="33">
        <v>4.2</v>
      </c>
      <c r="AZ12" s="33">
        <v>0.33</v>
      </c>
      <c r="BA12" s="33">
        <v>5.0999999999999997E-2</v>
      </c>
      <c r="BB12" s="33">
        <v>1.4999999999999999E-2</v>
      </c>
      <c r="BC12" s="33" t="s">
        <v>182</v>
      </c>
      <c r="BD12" s="33">
        <v>0.13</v>
      </c>
      <c r="BE12" s="33">
        <v>0.5</v>
      </c>
      <c r="BF12" s="33">
        <v>0.3</v>
      </c>
      <c r="BG12" s="33" t="s">
        <v>100</v>
      </c>
      <c r="BH12" s="33">
        <v>0.22</v>
      </c>
      <c r="BI12" s="33" t="s">
        <v>98</v>
      </c>
      <c r="BJ12" s="33" t="s">
        <v>98</v>
      </c>
      <c r="BK12" s="33">
        <v>12</v>
      </c>
      <c r="BL12" s="33">
        <v>6</v>
      </c>
      <c r="BM12" s="33">
        <v>60</v>
      </c>
      <c r="BN12" s="33">
        <v>9</v>
      </c>
      <c r="BO12" s="33" t="s">
        <v>99</v>
      </c>
      <c r="BP12" s="33">
        <v>25</v>
      </c>
      <c r="BQ12" s="33">
        <v>1</v>
      </c>
      <c r="BR12" s="33">
        <v>171</v>
      </c>
      <c r="BS12" s="33"/>
      <c r="BT12" s="33" t="s">
        <v>182</v>
      </c>
      <c r="BU12" s="33">
        <v>330</v>
      </c>
    </row>
    <row r="13" spans="1:73">
      <c r="A13" s="32" t="s">
        <v>183</v>
      </c>
      <c r="B13" s="32"/>
      <c r="C13" s="37">
        <v>18.57</v>
      </c>
      <c r="D13" s="37">
        <v>0.01</v>
      </c>
      <c r="E13" s="37">
        <v>1.19</v>
      </c>
      <c r="F13" s="37" t="s">
        <v>100</v>
      </c>
      <c r="G13" s="37">
        <v>5.25</v>
      </c>
      <c r="H13" s="37">
        <v>5.3</v>
      </c>
      <c r="I13" s="37">
        <v>0.24</v>
      </c>
      <c r="J13" s="37">
        <v>0.26</v>
      </c>
      <c r="K13" s="37">
        <v>7.79</v>
      </c>
      <c r="L13" s="37">
        <v>0.1</v>
      </c>
      <c r="M13" s="37">
        <v>58.17</v>
      </c>
      <c r="N13" s="37" t="s">
        <v>100</v>
      </c>
      <c r="O13" s="37">
        <v>0.14000000000000001</v>
      </c>
      <c r="P13" s="37">
        <v>2.41</v>
      </c>
      <c r="Q13" s="37">
        <v>99.68</v>
      </c>
      <c r="R13" s="37">
        <v>7.0000000000000007E-2</v>
      </c>
      <c r="S13" s="37" t="s">
        <v>100</v>
      </c>
      <c r="T13" s="37">
        <v>84.4</v>
      </c>
      <c r="U13" s="37">
        <v>194.5</v>
      </c>
      <c r="V13" s="37" t="s">
        <v>96</v>
      </c>
      <c r="W13" s="37">
        <v>3.11</v>
      </c>
      <c r="X13" s="37">
        <v>7.28</v>
      </c>
      <c r="Y13" s="37">
        <v>4.53</v>
      </c>
      <c r="Z13" s="37">
        <v>0.92</v>
      </c>
      <c r="AA13" s="37">
        <v>33.700000000000003</v>
      </c>
      <c r="AB13" s="37">
        <v>6.37</v>
      </c>
      <c r="AC13" s="37" t="s">
        <v>93</v>
      </c>
      <c r="AD13" s="37">
        <v>32.299999999999997</v>
      </c>
      <c r="AE13" s="37">
        <v>1.35</v>
      </c>
      <c r="AF13" s="37">
        <v>109</v>
      </c>
      <c r="AG13" s="37">
        <v>0.88</v>
      </c>
      <c r="AH13" s="37">
        <v>157.5</v>
      </c>
      <c r="AI13" s="37">
        <v>53.5</v>
      </c>
      <c r="AJ13" s="37">
        <v>19.55</v>
      </c>
      <c r="AK13" s="37">
        <v>152.5</v>
      </c>
      <c r="AL13" s="37">
        <v>8.8699999999999992</v>
      </c>
      <c r="AM13" s="37">
        <v>9</v>
      </c>
      <c r="AN13" s="37">
        <v>36.1</v>
      </c>
      <c r="AO13" s="37">
        <v>12.3</v>
      </c>
      <c r="AP13" s="37">
        <v>1.06</v>
      </c>
      <c r="AQ13" s="37">
        <v>24.5</v>
      </c>
      <c r="AR13" s="37">
        <v>0.74</v>
      </c>
      <c r="AS13" s="37">
        <v>7.8</v>
      </c>
      <c r="AT13" s="37" t="s">
        <v>93</v>
      </c>
      <c r="AU13" s="37">
        <v>29</v>
      </c>
      <c r="AV13" s="37">
        <v>38.9</v>
      </c>
      <c r="AW13" s="37">
        <v>5.61</v>
      </c>
      <c r="AX13" s="37">
        <v>1510</v>
      </c>
      <c r="AY13" s="37">
        <v>6.4</v>
      </c>
      <c r="AZ13" s="37">
        <v>0.09</v>
      </c>
      <c r="BA13" s="37">
        <v>1.9E-2</v>
      </c>
      <c r="BB13" s="37">
        <v>1.6E-2</v>
      </c>
      <c r="BC13" s="37">
        <v>1E-3</v>
      </c>
      <c r="BD13" s="37">
        <v>0.16</v>
      </c>
      <c r="BE13" s="37">
        <v>0.7</v>
      </c>
      <c r="BF13" s="37">
        <v>0.2</v>
      </c>
      <c r="BG13" s="37" t="s">
        <v>100</v>
      </c>
      <c r="BH13" s="37">
        <v>0.22</v>
      </c>
      <c r="BI13" s="37" t="s">
        <v>98</v>
      </c>
      <c r="BJ13" s="37" t="s">
        <v>98</v>
      </c>
      <c r="BK13" s="37">
        <v>9</v>
      </c>
      <c r="BL13" s="37">
        <v>6</v>
      </c>
      <c r="BM13" s="37">
        <v>60</v>
      </c>
      <c r="BN13" s="37">
        <v>8</v>
      </c>
      <c r="BO13" s="37" t="s">
        <v>99</v>
      </c>
      <c r="BP13" s="37">
        <v>19</v>
      </c>
      <c r="BQ13" s="37">
        <v>1</v>
      </c>
      <c r="BR13" s="37">
        <v>170</v>
      </c>
      <c r="BS13" s="37">
        <v>2E-3</v>
      </c>
      <c r="BT13" s="37">
        <v>330</v>
      </c>
      <c r="BU13" s="36"/>
    </row>
    <row r="14" spans="1:73">
      <c r="A14" s="30"/>
      <c r="B14" s="47" t="s">
        <v>190</v>
      </c>
      <c r="C14" s="50">
        <f>IF(ISNUMBER(C11+C12+C13),AVERAGE(C11:C13),"")</f>
        <v>18.53</v>
      </c>
      <c r="D14" s="50">
        <f t="shared" ref="D14:BO14" si="6">IF(ISNUMBER(D11+D12+D13),AVERAGE(D11:D13),"")</f>
        <v>1.3333333333333334E-2</v>
      </c>
      <c r="E14" s="50">
        <f t="shared" si="6"/>
        <v>1.19</v>
      </c>
      <c r="F14" s="50" t="str">
        <f t="shared" si="6"/>
        <v/>
      </c>
      <c r="G14" s="50">
        <f t="shared" si="6"/>
        <v>5.253333333333333</v>
      </c>
      <c r="H14" s="50">
        <f t="shared" si="6"/>
        <v>5.32</v>
      </c>
      <c r="I14" s="50">
        <f t="shared" si="6"/>
        <v>0.24666666666666667</v>
      </c>
      <c r="J14" s="50">
        <f t="shared" si="6"/>
        <v>0.26</v>
      </c>
      <c r="K14" s="50">
        <f t="shared" si="6"/>
        <v>7.8133333333333335</v>
      </c>
      <c r="L14" s="50">
        <f t="shared" si="6"/>
        <v>0.10666666666666667</v>
      </c>
      <c r="M14" s="50">
        <f t="shared" si="6"/>
        <v>58.363333333333337</v>
      </c>
      <c r="N14" s="50" t="str">
        <f t="shared" si="6"/>
        <v/>
      </c>
      <c r="O14" s="50">
        <f t="shared" si="6"/>
        <v>0.14333333333333334</v>
      </c>
      <c r="P14" s="50">
        <f t="shared" si="6"/>
        <v>2.3633333333333333</v>
      </c>
      <c r="Q14" s="50">
        <f t="shared" si="6"/>
        <v>99.850000000000009</v>
      </c>
      <c r="R14" s="50">
        <f t="shared" si="6"/>
        <v>6.6666666666666666E-2</v>
      </c>
      <c r="S14" s="50" t="str">
        <f t="shared" si="6"/>
        <v/>
      </c>
      <c r="T14" s="50">
        <f t="shared" si="6"/>
        <v>76.2</v>
      </c>
      <c r="U14" s="50">
        <f t="shared" si="6"/>
        <v>193.33333333333334</v>
      </c>
      <c r="V14" s="50" t="str">
        <f t="shared" si="6"/>
        <v/>
      </c>
      <c r="W14" s="50">
        <f t="shared" si="6"/>
        <v>3.27</v>
      </c>
      <c r="X14" s="50">
        <f t="shared" si="6"/>
        <v>6.8500000000000005</v>
      </c>
      <c r="Y14" s="50">
        <f t="shared" si="6"/>
        <v>4.4600000000000009</v>
      </c>
      <c r="Z14" s="50">
        <f t="shared" si="6"/>
        <v>0.91666666666666663</v>
      </c>
      <c r="AA14" s="50">
        <f t="shared" si="6"/>
        <v>35.633333333333333</v>
      </c>
      <c r="AB14" s="50">
        <f t="shared" si="6"/>
        <v>6.3900000000000006</v>
      </c>
      <c r="AC14" s="50" t="str">
        <f t="shared" si="6"/>
        <v/>
      </c>
      <c r="AD14" s="50">
        <f t="shared" si="6"/>
        <v>31.5</v>
      </c>
      <c r="AE14" s="50">
        <f t="shared" si="6"/>
        <v>1.3466666666666669</v>
      </c>
      <c r="AF14" s="50">
        <f t="shared" si="6"/>
        <v>111.16666666666667</v>
      </c>
      <c r="AG14" s="50">
        <f t="shared" si="6"/>
        <v>0.89666666666666661</v>
      </c>
      <c r="AH14" s="50">
        <f t="shared" si="6"/>
        <v>161.66666666666666</v>
      </c>
      <c r="AI14" s="50">
        <f t="shared" si="6"/>
        <v>55.333333333333336</v>
      </c>
      <c r="AJ14" s="50">
        <f t="shared" si="6"/>
        <v>19.3</v>
      </c>
      <c r="AK14" s="50">
        <f t="shared" si="6"/>
        <v>153.33333333333334</v>
      </c>
      <c r="AL14" s="50">
        <f t="shared" si="6"/>
        <v>8.6666666666666661</v>
      </c>
      <c r="AM14" s="50">
        <f t="shared" si="6"/>
        <v>9.3333333333333339</v>
      </c>
      <c r="AN14" s="50">
        <f t="shared" si="6"/>
        <v>37.099999999999994</v>
      </c>
      <c r="AO14" s="50">
        <f t="shared" si="6"/>
        <v>12.433333333333332</v>
      </c>
      <c r="AP14" s="50">
        <f t="shared" si="6"/>
        <v>1.1000000000000001</v>
      </c>
      <c r="AQ14" s="50">
        <f t="shared" si="6"/>
        <v>24.933333333333334</v>
      </c>
      <c r="AR14" s="50">
        <f t="shared" si="6"/>
        <v>0.72333333333333327</v>
      </c>
      <c r="AS14" s="50">
        <f t="shared" si="6"/>
        <v>7.580000000000001</v>
      </c>
      <c r="AT14" s="50" t="str">
        <f t="shared" si="6"/>
        <v/>
      </c>
      <c r="AU14" s="50">
        <f t="shared" si="6"/>
        <v>27</v>
      </c>
      <c r="AV14" s="50">
        <f t="shared" si="6"/>
        <v>39.699999999999996</v>
      </c>
      <c r="AW14" s="50">
        <f t="shared" si="6"/>
        <v>5.4466666666666663</v>
      </c>
      <c r="AX14" s="50">
        <f t="shared" si="6"/>
        <v>1480</v>
      </c>
      <c r="AY14" s="50">
        <f t="shared" si="6"/>
        <v>4.6333333333333337</v>
      </c>
      <c r="AZ14" s="50">
        <f t="shared" si="6"/>
        <v>0.18999999999999997</v>
      </c>
      <c r="BA14" s="50">
        <f t="shared" si="6"/>
        <v>5.0999999999999997E-2</v>
      </c>
      <c r="BB14" s="50">
        <f t="shared" si="6"/>
        <v>1.4666666666666666E-2</v>
      </c>
      <c r="BC14" s="50" t="str">
        <f t="shared" si="6"/>
        <v/>
      </c>
      <c r="BD14" s="50">
        <f t="shared" si="6"/>
        <v>0.12333333333333334</v>
      </c>
      <c r="BE14" s="50">
        <f t="shared" si="6"/>
        <v>0.79999999999999993</v>
      </c>
      <c r="BF14" s="50" t="str">
        <f t="shared" si="6"/>
        <v/>
      </c>
      <c r="BG14" s="50" t="str">
        <f t="shared" si="6"/>
        <v/>
      </c>
      <c r="BH14" s="50">
        <f t="shared" si="6"/>
        <v>0.21333333333333335</v>
      </c>
      <c r="BI14" s="50" t="str">
        <f t="shared" si="6"/>
        <v/>
      </c>
      <c r="BJ14" s="50" t="str">
        <f t="shared" si="6"/>
        <v/>
      </c>
      <c r="BK14" s="50">
        <f t="shared" si="6"/>
        <v>10.666666666666666</v>
      </c>
      <c r="BL14" s="50">
        <f t="shared" si="6"/>
        <v>5.333333333333333</v>
      </c>
      <c r="BM14" s="50">
        <f t="shared" si="6"/>
        <v>60</v>
      </c>
      <c r="BN14" s="50">
        <f t="shared" si="6"/>
        <v>8.6666666666666661</v>
      </c>
      <c r="BO14" s="50" t="str">
        <f t="shared" si="6"/>
        <v/>
      </c>
      <c r="BP14" s="50">
        <f t="shared" ref="BP14:BT14" si="7">IF(ISNUMBER(BP11+BP12+BP13),AVERAGE(BP11:BP13),"")</f>
        <v>21.333333333333332</v>
      </c>
      <c r="BQ14" s="50">
        <f t="shared" si="7"/>
        <v>1</v>
      </c>
      <c r="BR14" s="50">
        <f t="shared" si="7"/>
        <v>168.33333333333334</v>
      </c>
      <c r="BS14" s="50">
        <f t="shared" si="7"/>
        <v>1.5E-3</v>
      </c>
      <c r="BT14" s="50" t="str">
        <f t="shared" si="7"/>
        <v/>
      </c>
      <c r="BU14" s="50"/>
    </row>
    <row r="15" spans="1:73">
      <c r="A15" s="30"/>
      <c r="B15" s="47" t="s">
        <v>191</v>
      </c>
      <c r="C15" s="50">
        <f>IF(ISNUMBER(C11+C12+C13),_xlfn.STDEV.P(C11:C13),"")</f>
        <v>2.8284271247461301E-2</v>
      </c>
      <c r="D15" s="50">
        <f t="shared" ref="D15:BO15" si="8">IF(ISNUMBER(D11+D12+D13),_xlfn.STDEV.P(D11:D13),"")</f>
        <v>4.7140452079103183E-3</v>
      </c>
      <c r="E15" s="50">
        <f t="shared" si="8"/>
        <v>8.1649658092772682E-3</v>
      </c>
      <c r="F15" s="50" t="str">
        <f t="shared" si="8"/>
        <v/>
      </c>
      <c r="G15" s="50">
        <f t="shared" si="8"/>
        <v>1.2472191289246206E-2</v>
      </c>
      <c r="H15" s="50">
        <f t="shared" si="8"/>
        <v>1.6329931618554536E-2</v>
      </c>
      <c r="I15" s="50">
        <f t="shared" si="8"/>
        <v>9.4280904158206419E-3</v>
      </c>
      <c r="J15" s="50">
        <f t="shared" si="8"/>
        <v>0</v>
      </c>
      <c r="K15" s="50">
        <f t="shared" si="8"/>
        <v>1.6996731711975993E-2</v>
      </c>
      <c r="L15" s="50">
        <f t="shared" si="8"/>
        <v>4.714045207910314E-3</v>
      </c>
      <c r="M15" s="50">
        <f t="shared" si="8"/>
        <v>0.15151090903151254</v>
      </c>
      <c r="N15" s="50" t="str">
        <f t="shared" si="8"/>
        <v/>
      </c>
      <c r="O15" s="50">
        <f t="shared" si="8"/>
        <v>4.7140452079103079E-3</v>
      </c>
      <c r="P15" s="50">
        <f t="shared" si="8"/>
        <v>4.1096093353126549E-2</v>
      </c>
      <c r="Q15" s="50">
        <f t="shared" si="8"/>
        <v>0.13140268896284413</v>
      </c>
      <c r="R15" s="50">
        <f t="shared" si="8"/>
        <v>4.7140452079103209E-3</v>
      </c>
      <c r="S15" s="50" t="str">
        <f t="shared" si="8"/>
        <v/>
      </c>
      <c r="T15" s="50">
        <f t="shared" si="8"/>
        <v>7.1865615329353902</v>
      </c>
      <c r="U15" s="50">
        <f t="shared" si="8"/>
        <v>2.3921166824012206</v>
      </c>
      <c r="V15" s="50" t="str">
        <f t="shared" si="8"/>
        <v/>
      </c>
      <c r="W15" s="50">
        <f t="shared" si="8"/>
        <v>0.14445299120013635</v>
      </c>
      <c r="X15" s="50">
        <f t="shared" si="8"/>
        <v>0.37797707161502092</v>
      </c>
      <c r="Y15" s="50">
        <f t="shared" si="8"/>
        <v>0.22196095752782</v>
      </c>
      <c r="Z15" s="50">
        <f t="shared" si="8"/>
        <v>2.0548046676563229E-2</v>
      </c>
      <c r="AA15" s="50">
        <f t="shared" si="8"/>
        <v>1.3888444437333083</v>
      </c>
      <c r="AB15" s="50">
        <f t="shared" si="8"/>
        <v>0.26981475126464088</v>
      </c>
      <c r="AC15" s="50" t="str">
        <f t="shared" si="8"/>
        <v/>
      </c>
      <c r="AD15" s="50">
        <f t="shared" si="8"/>
        <v>0.80415587212098771</v>
      </c>
      <c r="AE15" s="50">
        <f t="shared" si="8"/>
        <v>1.2472191289246483E-2</v>
      </c>
      <c r="AF15" s="50">
        <f t="shared" si="8"/>
        <v>4.9385107966763515</v>
      </c>
      <c r="AG15" s="50">
        <f t="shared" si="8"/>
        <v>2.3570226039551608E-2</v>
      </c>
      <c r="AH15" s="50">
        <f t="shared" si="8"/>
        <v>9.6465307523251873</v>
      </c>
      <c r="AI15" s="50">
        <f t="shared" si="8"/>
        <v>1.8116904322268241</v>
      </c>
      <c r="AJ15" s="50">
        <f t="shared" si="8"/>
        <v>0.7756717518813403</v>
      </c>
      <c r="AK15" s="50">
        <f t="shared" si="8"/>
        <v>7.5755454515756746</v>
      </c>
      <c r="AL15" s="50">
        <f t="shared" si="8"/>
        <v>0.35311313893551027</v>
      </c>
      <c r="AM15" s="50">
        <f t="shared" si="8"/>
        <v>0.47140452079103168</v>
      </c>
      <c r="AN15" s="50">
        <f t="shared" si="8"/>
        <v>2.0066555924389879</v>
      </c>
      <c r="AO15" s="50">
        <f t="shared" si="8"/>
        <v>0.49888765156985854</v>
      </c>
      <c r="AP15" s="50">
        <f t="shared" si="8"/>
        <v>4.9665548085837737E-2</v>
      </c>
      <c r="AQ15" s="50">
        <f t="shared" si="8"/>
        <v>0.68475461947247096</v>
      </c>
      <c r="AR15" s="50">
        <f t="shared" si="8"/>
        <v>1.6996731711975962E-2</v>
      </c>
      <c r="AS15" s="50">
        <f t="shared" si="8"/>
        <v>0.35440090293338705</v>
      </c>
      <c r="AT15" s="50" t="str">
        <f t="shared" si="8"/>
        <v/>
      </c>
      <c r="AU15" s="50">
        <f t="shared" si="8"/>
        <v>2.1602468994692869</v>
      </c>
      <c r="AV15" s="50">
        <f t="shared" si="8"/>
        <v>1.1313708498984754</v>
      </c>
      <c r="AW15" s="50">
        <f t="shared" si="8"/>
        <v>0.14884742374510751</v>
      </c>
      <c r="AX15" s="50">
        <f t="shared" si="8"/>
        <v>24.494897427831781</v>
      </c>
      <c r="AY15" s="50">
        <f t="shared" si="8"/>
        <v>1.3021349989749749</v>
      </c>
      <c r="AZ15" s="50">
        <f t="shared" si="8"/>
        <v>0.10198039027185574</v>
      </c>
      <c r="BA15" s="50">
        <f t="shared" si="8"/>
        <v>2.6127890589687241E-2</v>
      </c>
      <c r="BB15" s="50">
        <f t="shared" si="8"/>
        <v>1.2472191289246474E-3</v>
      </c>
      <c r="BC15" s="50" t="str">
        <f t="shared" si="8"/>
        <v/>
      </c>
      <c r="BD15" s="50">
        <f t="shared" si="8"/>
        <v>3.2998316455372226E-2</v>
      </c>
      <c r="BE15" s="50">
        <f t="shared" si="8"/>
        <v>0.2943920288775948</v>
      </c>
      <c r="BF15" s="50" t="str">
        <f t="shared" si="8"/>
        <v/>
      </c>
      <c r="BG15" s="50" t="str">
        <f t="shared" si="8"/>
        <v/>
      </c>
      <c r="BH15" s="50">
        <f t="shared" si="8"/>
        <v>9.428090415820628E-3</v>
      </c>
      <c r="BI15" s="50" t="str">
        <f t="shared" si="8"/>
        <v/>
      </c>
      <c r="BJ15" s="50" t="str">
        <f t="shared" si="8"/>
        <v/>
      </c>
      <c r="BK15" s="50">
        <f t="shared" si="8"/>
        <v>1.247219128924647</v>
      </c>
      <c r="BL15" s="50">
        <f t="shared" si="8"/>
        <v>0.94280904158206336</v>
      </c>
      <c r="BM15" s="50">
        <f t="shared" si="8"/>
        <v>0</v>
      </c>
      <c r="BN15" s="50">
        <f t="shared" si="8"/>
        <v>0.47140452079103168</v>
      </c>
      <c r="BO15" s="50" t="str">
        <f t="shared" si="8"/>
        <v/>
      </c>
      <c r="BP15" s="50">
        <f t="shared" ref="BP15:BT15" si="9">IF(ISNUMBER(BP11+BP12+BP13),_xlfn.STDEV.P(BP11:BP13),"")</f>
        <v>2.6246692913372702</v>
      </c>
      <c r="BQ15" s="50">
        <f t="shared" si="9"/>
        <v>0</v>
      </c>
      <c r="BR15" s="50">
        <f t="shared" si="9"/>
        <v>3.0912061651652345</v>
      </c>
      <c r="BS15" s="50">
        <f t="shared" si="9"/>
        <v>5.0000000000000001E-4</v>
      </c>
      <c r="BT15" s="50" t="str">
        <f t="shared" si="9"/>
        <v/>
      </c>
      <c r="BU15" s="50"/>
    </row>
    <row r="16" spans="1:73">
      <c r="A16" s="30"/>
      <c r="B16" s="47" t="s">
        <v>192</v>
      </c>
      <c r="C16" s="49">
        <f>IF(ISNUMBER(C14+C15),C15/C14,"")</f>
        <v>1.5264042767113492E-3</v>
      </c>
      <c r="D16" s="49">
        <f t="shared" ref="D16:BO16" si="10">IF(ISNUMBER(D14+D15),D15/D14,"")</f>
        <v>0.35355339059327384</v>
      </c>
      <c r="E16" s="49">
        <f t="shared" si="10"/>
        <v>6.8613158061153513E-3</v>
      </c>
      <c r="F16" s="49" t="str">
        <f t="shared" si="10"/>
        <v/>
      </c>
      <c r="G16" s="49">
        <f t="shared" si="10"/>
        <v>2.3741480880544808E-3</v>
      </c>
      <c r="H16" s="49">
        <f t="shared" si="10"/>
        <v>3.0695360185252888E-3</v>
      </c>
      <c r="I16" s="49">
        <f t="shared" si="10"/>
        <v>3.8221988172245848E-2</v>
      </c>
      <c r="J16" s="49">
        <f t="shared" si="10"/>
        <v>0</v>
      </c>
      <c r="K16" s="49">
        <f t="shared" si="10"/>
        <v>2.1753496218399307E-3</v>
      </c>
      <c r="L16" s="49">
        <f t="shared" si="10"/>
        <v>4.4194173824159189E-2</v>
      </c>
      <c r="M16" s="49">
        <f t="shared" si="10"/>
        <v>2.5959947860788031E-3</v>
      </c>
      <c r="N16" s="49" t="str">
        <f t="shared" si="10"/>
        <v/>
      </c>
      <c r="O16" s="49">
        <f t="shared" si="10"/>
        <v>3.2888687497048659E-2</v>
      </c>
      <c r="P16" s="49">
        <f t="shared" si="10"/>
        <v>1.7389038090180487E-2</v>
      </c>
      <c r="Q16" s="49">
        <f t="shared" si="10"/>
        <v>1.3160008909648886E-3</v>
      </c>
      <c r="R16" s="49">
        <f t="shared" si="10"/>
        <v>7.0710678118654821E-2</v>
      </c>
      <c r="S16" s="49" t="str">
        <f t="shared" si="10"/>
        <v/>
      </c>
      <c r="T16" s="49">
        <f t="shared" si="10"/>
        <v>9.4311831140884386E-2</v>
      </c>
      <c r="U16" s="49">
        <f t="shared" si="10"/>
        <v>1.2373017322764933E-2</v>
      </c>
      <c r="V16" s="49" t="str">
        <f t="shared" si="10"/>
        <v/>
      </c>
      <c r="W16" s="49">
        <f t="shared" si="10"/>
        <v>4.4175226666708367E-2</v>
      </c>
      <c r="X16" s="49">
        <f t="shared" si="10"/>
        <v>5.5179134542338817E-2</v>
      </c>
      <c r="Y16" s="49">
        <f t="shared" si="10"/>
        <v>4.9767030835834072E-2</v>
      </c>
      <c r="Z16" s="49">
        <f t="shared" si="10"/>
        <v>2.2416050919887159E-2</v>
      </c>
      <c r="AA16" s="49">
        <f t="shared" si="10"/>
        <v>3.8975990001870207E-2</v>
      </c>
      <c r="AB16" s="49">
        <f t="shared" si="10"/>
        <v>4.2224530714341291E-2</v>
      </c>
      <c r="AC16" s="49" t="str">
        <f t="shared" si="10"/>
        <v/>
      </c>
      <c r="AD16" s="49">
        <f t="shared" si="10"/>
        <v>2.552875784511072E-2</v>
      </c>
      <c r="AE16" s="49">
        <f t="shared" si="10"/>
        <v>9.2615281850840208E-3</v>
      </c>
      <c r="AF16" s="49">
        <f t="shared" si="10"/>
        <v>4.4424384977598361E-2</v>
      </c>
      <c r="AG16" s="49">
        <f t="shared" si="10"/>
        <v>2.6286497441879119E-2</v>
      </c>
      <c r="AH16" s="49">
        <f t="shared" si="10"/>
        <v>5.9669262385516626E-2</v>
      </c>
      <c r="AI16" s="49">
        <f t="shared" si="10"/>
        <v>3.2741393353496823E-2</v>
      </c>
      <c r="AJ16" s="49">
        <f t="shared" si="10"/>
        <v>4.0190246211468411E-2</v>
      </c>
      <c r="AK16" s="49">
        <f t="shared" si="10"/>
        <v>4.940573120592831E-2</v>
      </c>
      <c r="AL16" s="49">
        <f t="shared" si="10"/>
        <v>4.0743823723328111E-2</v>
      </c>
      <c r="AM16" s="49">
        <f t="shared" si="10"/>
        <v>5.0507627227610534E-2</v>
      </c>
      <c r="AN16" s="49">
        <f t="shared" si="10"/>
        <v>5.4087751817762486E-2</v>
      </c>
      <c r="AO16" s="49">
        <f t="shared" si="10"/>
        <v>4.0125012190605248E-2</v>
      </c>
      <c r="AP16" s="49">
        <f t="shared" si="10"/>
        <v>4.5150498259852484E-2</v>
      </c>
      <c r="AQ16" s="49">
        <f t="shared" si="10"/>
        <v>2.7463420567077713E-2</v>
      </c>
      <c r="AR16" s="49">
        <f t="shared" si="10"/>
        <v>2.3497785776925295E-2</v>
      </c>
      <c r="AS16" s="49">
        <f t="shared" si="10"/>
        <v>4.6754736534747626E-2</v>
      </c>
      <c r="AT16" s="49" t="str">
        <f t="shared" si="10"/>
        <v/>
      </c>
      <c r="AU16" s="49">
        <f t="shared" si="10"/>
        <v>8.0009144424788403E-2</v>
      </c>
      <c r="AV16" s="49">
        <f t="shared" si="10"/>
        <v>2.8498006294671925E-2</v>
      </c>
      <c r="AW16" s="49">
        <f t="shared" si="10"/>
        <v>2.7328168374254745E-2</v>
      </c>
      <c r="AX16" s="49">
        <f t="shared" si="10"/>
        <v>1.6550606370156609E-2</v>
      </c>
      <c r="AY16" s="49">
        <f t="shared" si="10"/>
        <v>0.28103633071402334</v>
      </c>
      <c r="AZ16" s="49">
        <f t="shared" si="10"/>
        <v>0.53673889616766179</v>
      </c>
      <c r="BA16" s="49">
        <f t="shared" si="10"/>
        <v>0.51231158018994594</v>
      </c>
      <c r="BB16" s="49">
        <f t="shared" si="10"/>
        <v>8.5037667881225965E-2</v>
      </c>
      <c r="BC16" s="49" t="str">
        <f t="shared" si="10"/>
        <v/>
      </c>
      <c r="BD16" s="49">
        <f t="shared" si="10"/>
        <v>0.26755391720572075</v>
      </c>
      <c r="BE16" s="49">
        <f t="shared" si="10"/>
        <v>0.36799003609699354</v>
      </c>
      <c r="BF16" s="49" t="str">
        <f t="shared" si="10"/>
        <v/>
      </c>
      <c r="BG16" s="49" t="str">
        <f t="shared" si="10"/>
        <v/>
      </c>
      <c r="BH16" s="49">
        <f t="shared" si="10"/>
        <v>4.4194173824159189E-2</v>
      </c>
      <c r="BI16" s="49" t="str">
        <f t="shared" si="10"/>
        <v/>
      </c>
      <c r="BJ16" s="49" t="str">
        <f t="shared" si="10"/>
        <v/>
      </c>
      <c r="BK16" s="49">
        <f t="shared" si="10"/>
        <v>0.11692679333668567</v>
      </c>
      <c r="BL16" s="49">
        <f t="shared" si="10"/>
        <v>0.17677669529663689</v>
      </c>
      <c r="BM16" s="49">
        <f t="shared" si="10"/>
        <v>0</v>
      </c>
      <c r="BN16" s="49">
        <f t="shared" si="10"/>
        <v>5.4392829322042119E-2</v>
      </c>
      <c r="BO16" s="49" t="str">
        <f t="shared" si="10"/>
        <v/>
      </c>
      <c r="BP16" s="49">
        <f t="shared" ref="BP16:BT16" si="11">IF(ISNUMBER(BP14+BP15),BP15/BP14,"")</f>
        <v>0.12303137303143455</v>
      </c>
      <c r="BQ16" s="49">
        <f t="shared" si="11"/>
        <v>0</v>
      </c>
      <c r="BR16" s="49">
        <f t="shared" si="11"/>
        <v>1.8363600981179611E-2</v>
      </c>
      <c r="BS16" s="49">
        <f t="shared" si="11"/>
        <v>0.33333333333333331</v>
      </c>
      <c r="BT16" s="49" t="str">
        <f t="shared" si="11"/>
        <v/>
      </c>
      <c r="BU16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USGS QAQC</vt:lpstr>
      <vt:lpstr>ALS QAQC</vt:lpstr>
    </vt:vector>
  </TitlesOfParts>
  <Company>New Mexico Institute of Mining and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</dc:creator>
  <cp:lastModifiedBy>Evan Owen</cp:lastModifiedBy>
  <dcterms:created xsi:type="dcterms:W3CDTF">2021-11-07T22:03:35Z</dcterms:created>
  <dcterms:modified xsi:type="dcterms:W3CDTF">2021-11-09T06:09:56Z</dcterms:modified>
</cp:coreProperties>
</file>